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j30040197\Documents\版本健康度统计\"/>
    </mc:Choice>
  </mc:AlternateContent>
  <xr:revisionPtr revIDLastSave="0" documentId="13_ncr:1_{5F885F62-64DA-4919-8B9B-1B9A653DE57E}" xr6:coauthVersionLast="36" xr6:coauthVersionMax="36" xr10:uidLastSave="{00000000-0000-0000-0000-000000000000}"/>
  <bookViews>
    <workbookView xWindow="0" yWindow="0" windowWidth="38400" windowHeight="17535" xr2:uid="{CC854549-9625-4060-A31B-F2867B6832E4}"/>
  </bookViews>
  <sheets>
    <sheet name="11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D71" i="1"/>
  <c r="D70" i="1"/>
  <c r="D69" i="1"/>
  <c r="D68" i="1"/>
  <c r="I5" i="1"/>
  <c r="E5" i="1"/>
</calcChain>
</file>

<file path=xl/sharedStrings.xml><?xml version="1.0" encoding="utf-8"?>
<sst xmlns="http://schemas.openxmlformats.org/spreadsheetml/2006/main" count="442" uniqueCount="230">
  <si>
    <t>版本健康度统计</t>
    <phoneticPr fontId="2" type="noConversion"/>
  </si>
  <si>
    <t>一、问题健康度（仅关注在行版本分支）当前为20.03-LTS-SP4分支</t>
    <phoneticPr fontId="2" type="noConversion"/>
  </si>
  <si>
    <t>1.问题单总览：当前SP4分支共261个issue，待办共36个，已挂起1个，已完成、已验收208个，已取消16个。暂无其余状态问题单</t>
    <phoneticPr fontId="2" type="noConversion"/>
  </si>
  <si>
    <t>严重&amp;block问题列表</t>
  </si>
  <si>
    <t>未闭环问题总数</t>
    <phoneticPr fontId="2" type="noConversion"/>
  </si>
  <si>
    <t>问题闭环率(已完成）</t>
    <phoneticPr fontId="2" type="noConversion"/>
  </si>
  <si>
    <t>问题闭环率(已验收）</t>
    <phoneticPr fontId="2" type="noConversion"/>
  </si>
  <si>
    <t>严重/阻塞问题数</t>
  </si>
  <si>
    <t>里程碑 </t>
  </si>
  <si>
    <t>任务ID</t>
  </si>
  <si>
    <t>任务标题</t>
  </si>
  <si>
    <t>任务负责人</t>
  </si>
  <si>
    <t>姓名</t>
  </si>
  <si>
    <t>所属企业</t>
  </si>
  <si>
    <t>计划开始日期</t>
  </si>
  <si>
    <t>计划截止日期</t>
  </si>
  <si>
    <t>任务类型 </t>
  </si>
  <si>
    <t>任务状态</t>
  </si>
  <si>
    <t>逾期情况 </t>
  </si>
  <si>
    <t>优先级</t>
  </si>
  <si>
    <t>标签</t>
  </si>
  <si>
    <t>关联仓库</t>
  </si>
  <si>
    <t>进展</t>
    <phoneticPr fontId="2" type="noConversion"/>
  </si>
  <si>
    <t>风险</t>
    <phoneticPr fontId="2" type="noConversion"/>
  </si>
  <si>
    <t>openEuler-20.03-LTS-SP4-dailybuild</t>
  </si>
  <si>
    <t>I877SV</t>
  </si>
  <si>
    <t>[EulerMaker] libkae build problem in openEuler-20.03-LTS-SP4:everything</t>
  </si>
  <si>
    <t>xqm227</t>
  </si>
  <si>
    <t>许奇梦</t>
  </si>
  <si>
    <t>华为</t>
  </si>
  <si>
    <t>缺陷</t>
  </si>
  <si>
    <t>待办的</t>
  </si>
  <si>
    <t>严重</t>
  </si>
  <si>
    <t>sig/sig-AccLib,block</t>
  </si>
  <si>
    <t>src-openEuler/libkae</t>
  </si>
  <si>
    <t>状态待修改，关闭pr</t>
  </si>
  <si>
    <t>▲-低风险</t>
  </si>
  <si>
    <t>openEuler-20.03-LTS-SP4-alpha</t>
  </si>
  <si>
    <t>I8B7S2</t>
  </si>
  <si>
    <t>【 openEuler 20.03-LTS-SP4 alpha】【arm/x86】ovirt-cockpit-sso.service服务启动失败</t>
  </si>
  <si>
    <t>江新宇</t>
  </si>
  <si>
    <t>麒麟</t>
  </si>
  <si>
    <t>逾期 30 天</t>
  </si>
  <si>
    <t>主要</t>
  </si>
  <si>
    <t>sig/oVirt</t>
  </si>
  <si>
    <t>src-openEuler/ovirt-cockpit-sso</t>
  </si>
  <si>
    <t>I8B7XU</t>
  </si>
  <si>
    <t>【openEuler-20.03-LTS-SP4 alpha】[arm/x86]vdsm.service服务启动失败</t>
  </si>
  <si>
    <t>src-openEuler/vdsm</t>
  </si>
  <si>
    <t>I8BBWN</t>
  </si>
  <si>
    <t>【20.03 LTS SP4 alpha】【arm\x86】robotframework包的三个命令：libdoc、rebot、robot执行--help/-h/-?/--version，查看帮助信息和版本信息，返回值为251</t>
  </si>
  <si>
    <t>wuwei_plct</t>
  </si>
  <si>
    <t>wuwei2016@iscas.ac.cn</t>
  </si>
  <si>
    <t>中科院软件所</t>
  </si>
  <si>
    <t>逾期 27 天</t>
  </si>
  <si>
    <t>sig/sig-ROS</t>
  </si>
  <si>
    <t>src-openEuler/python-robotframework</t>
  </si>
  <si>
    <t>I8CTXZ</t>
  </si>
  <si>
    <t>【openEuler-20.03-LTS-SP4 alpha】x86环境上同时安装php-fpm软件包和php-opcache软件包后会导致php-fpm.service服务启动失败</t>
  </si>
  <si>
    <t>杨昭</t>
  </si>
  <si>
    <t>逾期 21 天</t>
  </si>
  <si>
    <t>次要</t>
  </si>
  <si>
    <t>sig/Base-service</t>
  </si>
  <si>
    <t>src-openEuler/php</t>
  </si>
  <si>
    <t>I88JKB</t>
  </si>
  <si>
    <t>[EulerMaker] kernel:kernel-rt  &amp; raspberrypi-kernel build problem in openEuler-20.03-LTS-SP4:everything</t>
  </si>
  <si>
    <t>fangyafeng</t>
  </si>
  <si>
    <t>软件所</t>
  </si>
  <si>
    <t>不重要</t>
  </si>
  <si>
    <t>sig/Kernel</t>
  </si>
  <si>
    <t>src-openEuler/kernel</t>
  </si>
  <si>
    <t>I88JKT</t>
  </si>
  <si>
    <t>[EulerMaker] mate-session-manager build problem in openEuler-20.03-LTS-SP4:epol</t>
  </si>
  <si>
    <t>唐杰</t>
  </si>
  <si>
    <t>麒麟信安</t>
  </si>
  <si>
    <t>sig/sig-mate-desktop</t>
  </si>
  <si>
    <t>src-openEuler/mate-session-manager</t>
  </si>
  <si>
    <t>I88JKU</t>
  </si>
  <si>
    <t>[EulerMaker] ovirt-engine build problem in openEuler-20.03-LTS-SP4:epol</t>
  </si>
  <si>
    <t>src-openEuler/ovirt-engine</t>
  </si>
  <si>
    <t>I8ACE1</t>
  </si>
  <si>
    <t>[EulerMaker] deepin-font-manager build problem in openEuler-20.03-LTS-SP4:epol</t>
  </si>
  <si>
    <t>weidongkl</t>
  </si>
  <si>
    <t>统信</t>
  </si>
  <si>
    <t>sig/sig-DDE</t>
  </si>
  <si>
    <t>src-openEuler/deepin-font-manager</t>
  </si>
  <si>
    <t>I8ACE5</t>
  </si>
  <si>
    <t>[EulerMaker] dtkwidget build problem in openEuler-20.03-LTS-SP4:epol</t>
  </si>
  <si>
    <t>src-openEuler/dtkwidget</t>
  </si>
  <si>
    <t>I8B7RN</t>
  </si>
  <si>
    <t>[EulerMaker] deepin-reader build problem in openEuler-20.03-LTS-SP4:epol</t>
  </si>
  <si>
    <t>src-openEuler/deepin-reader</t>
  </si>
  <si>
    <t>I8B7RO</t>
  </si>
  <si>
    <t>[EulerMaker] dde-file-manager build problem in openEuler-20.03-LTS-SP4:epol</t>
  </si>
  <si>
    <t>src-openEuler/dde-file-manager</t>
  </si>
  <si>
    <t>I8B7RP</t>
  </si>
  <si>
    <t>[EulerMaker] dde-control-center build problem in openEuler-20.03-LTS-SP4:epol</t>
  </si>
  <si>
    <t>src-openEuler/dde-control-center</t>
  </si>
  <si>
    <t>I8E1K5</t>
  </si>
  <si>
    <t>[EulerMaker] deepin-devicemanager build problem in openEuler-20.03-LTS-SP4:epol</t>
  </si>
  <si>
    <t>src-openEuler/deepin-devicemanager</t>
  </si>
  <si>
    <t>I8GUMP</t>
  </si>
  <si>
    <t>[EulerMaker] nagios-plugins build problem in openEuler-20.03-LTS-SP4:everything</t>
  </si>
  <si>
    <t>sig/Networking</t>
  </si>
  <si>
    <t>src-openEuler/nagios-plugins</t>
  </si>
  <si>
    <t>I8H3PV</t>
  </si>
  <si>
    <t>[EulerMaker] cryfs build problem in openEuler-20.03-LTS-SP4:epol</t>
  </si>
  <si>
    <t>layne yang</t>
  </si>
  <si>
    <t>src-openEuler/cryfs</t>
  </si>
  <si>
    <t>I8I8DQ</t>
  </si>
  <si>
    <t>[EulerMaker] caja-extensions install problem in openEuler-20.03-LTS-SP4:epol</t>
  </si>
  <si>
    <t>src-openEuler/caja-extensions</t>
  </si>
  <si>
    <t>I8I8DU</t>
  </si>
  <si>
    <t>[EulerMaker] kiran-menu install problem in openEuler-20.03-LTS-SP4:epol</t>
  </si>
  <si>
    <t>石勇</t>
  </si>
  <si>
    <t>sig/sig-KIRAN-DESKTO</t>
  </si>
  <si>
    <t>src-openEuler/kiran-menu</t>
  </si>
  <si>
    <t>I8I8DW</t>
  </si>
  <si>
    <t>[EulerMaker] ovirt-engine-ui-extensions install problem in openEuler-20.03-LTS-SP4:epol</t>
  </si>
  <si>
    <t>src-openEuler/ovirt-engine-ui-extensions</t>
  </si>
  <si>
    <t>I8I8DZ</t>
  </si>
  <si>
    <t>[EulerMaker] ovirt-engine-dwh install problem in openEuler-20.03-LTS-SP4:epol</t>
  </si>
  <si>
    <t>src-openEuler/ovirt-engine-dwh</t>
  </si>
  <si>
    <t>I8I8EB</t>
  </si>
  <si>
    <t>[EulerMaker] python-pyxcli install problem in openEuler-20.03-LTS-SP4:epol</t>
  </si>
  <si>
    <t>王玺源</t>
  </si>
  <si>
    <t>sig/sig-openstack</t>
  </si>
  <si>
    <t>src-openEuler/python-pyxcli</t>
  </si>
  <si>
    <t>I8JHZK</t>
  </si>
  <si>
    <t>[EulerMaker] deepin-screen-recorder build problem in openEuler-20.03-LTS-SP4:epol</t>
  </si>
  <si>
    <t>src-openEuler/deepin-screen-recorder</t>
  </si>
  <si>
    <t>I8JHZL</t>
  </si>
  <si>
    <t>[EulerMaker] deepin-terminal build problem in openEuler-20.03-LTS-SP4:epol</t>
  </si>
  <si>
    <t>src-openEuler/deepin-terminal</t>
  </si>
  <si>
    <t>I8JI13</t>
  </si>
  <si>
    <t>[EulerMaker] php-pecl-zip build problem in openEuler-20.03-LTS-SP4:epol</t>
  </si>
  <si>
    <t>曹东霞</t>
  </si>
  <si>
    <t>sig/sig-epol</t>
  </si>
  <si>
    <t>src-openEuler/php-pecl-zip</t>
  </si>
  <si>
    <t>测试用例问题，预计明天合入</t>
  </si>
  <si>
    <t>I8JMHY</t>
  </si>
  <si>
    <t>[EulerMaker] proselint install problem in openEuler-20.03-LTS-SP4:epol</t>
  </si>
  <si>
    <t>sig/Application</t>
  </si>
  <si>
    <t>src-openEuler/proselint</t>
  </si>
  <si>
    <t>缺依赖，预计明天合入</t>
  </si>
  <si>
    <t>I8JMJ7</t>
  </si>
  <si>
    <t>[EulerMaker] oath-toolkit install problem in openEuler-20.03-LTS-SP4:epol</t>
  </si>
  <si>
    <t>刘秦飞</t>
  </si>
  <si>
    <t>sig/sig-security-fac</t>
  </si>
  <si>
    <t>src-openEuler/oath-toolkit</t>
  </si>
  <si>
    <t>尚未感知到issue，待确认风险</t>
  </si>
  <si>
    <t>openEuler-20.03-LTS-SP4-round-1</t>
  </si>
  <si>
    <t>I8D3YK</t>
  </si>
  <si>
    <t>【20.03-SP4-rc1】dtkcommon包在20.03-LTS-SP4-RC1中相比20.03-LTS-SP3&amp;20.03-LTS-SP4-alpha版本降级</t>
  </si>
  <si>
    <t>lwg99</t>
  </si>
  <si>
    <t>逾期 17 天</t>
  </si>
  <si>
    <t>src-openEuler/dtkcommon</t>
  </si>
  <si>
    <t>I8DT5M</t>
  </si>
  <si>
    <t>【openEuler-20.03-LTS-SP4 rc1】redis-sentinel.service启动失败</t>
  </si>
  <si>
    <t>逾期 20 天</t>
  </si>
  <si>
    <t>sig/bigdata</t>
  </si>
  <si>
    <t>src-openEuler/redis6</t>
  </si>
  <si>
    <t>I8EFAO</t>
  </si>
  <si>
    <t>【20.03-LTS-SP4 round1】【x86/arm】strongswan-5.7.2-10.oe2003sp4安全编译选项Runpath/Rpath不满足</t>
  </si>
  <si>
    <t>OpenHosec</t>
  </si>
  <si>
    <t>openhosec@hosec.net</t>
  </si>
  <si>
    <t>逾期 13 天</t>
  </si>
  <si>
    <t>src-openEuler/strongswan</t>
  </si>
  <si>
    <t>I8EHXL</t>
  </si>
  <si>
    <t>【20.03-LTS-SP4 round1】【x86/arm】tracker-2.1.5-3.oe2003sp4安全编译选项Runpath/Rpath不满足</t>
  </si>
  <si>
    <t>陈棋德</t>
  </si>
  <si>
    <t>dillon.chen@gmail.com</t>
  </si>
  <si>
    <t>src-openEuler/tracker</t>
  </si>
  <si>
    <t>I8EKUI</t>
  </si>
  <si>
    <t>【openEuler-20.03-LTS-SP4 rc1】strongswan-swanctl.service服务启动失败</t>
  </si>
  <si>
    <t>逾期 18 天</t>
  </si>
  <si>
    <t>I8EM7K</t>
  </si>
  <si>
    <t>【20.03-LTS-SP4 round1】【x86/arm】eog-3.28.4-3.oe2003sp4安全编译选项Runpath/Rpath不满足</t>
  </si>
  <si>
    <t>dwl301</t>
  </si>
  <si>
    <t>托林思</t>
  </si>
  <si>
    <t>sig/GNOME</t>
  </si>
  <si>
    <t>src-openEuler/eog</t>
  </si>
  <si>
    <t>openEuler-20.03-LTS-SP4-round-2</t>
  </si>
  <si>
    <t>I8G371</t>
  </si>
  <si>
    <t>【20.03-SP4-rc2】【arm/x86】h2源码包本地自编译失败</t>
  </si>
  <si>
    <t>赵波</t>
  </si>
  <si>
    <t>逾期 10 天</t>
  </si>
  <si>
    <t>sig/DB</t>
  </si>
  <si>
    <t>src-openEuler/h2</t>
  </si>
  <si>
    <t>I8GDGR</t>
  </si>
  <si>
    <t>【openEuler-20.03-LTS-SP4-RC2】【arm/x86】物理机安装gnome-*启用图形化界面重启之后卡住</t>
  </si>
  <si>
    <t>张琳</t>
  </si>
  <si>
    <t>逾期 12 天</t>
  </si>
  <si>
    <t>src-openEuler/gnome-desktop3</t>
  </si>
  <si>
    <t>openEuler-20.03-LTS-SP4-round-3</t>
  </si>
  <si>
    <t>I8I3QZ</t>
  </si>
  <si>
    <t>【2003_SP4_RC3】【arm/x86】gnome-shell命令参数报错error while loading shared libraries</t>
  </si>
  <si>
    <t>逾期 4 天</t>
  </si>
  <si>
    <t>sig/Desktop</t>
  </si>
  <si>
    <t>src-openEuler/gnome-shell</t>
  </si>
  <si>
    <t>openEuler-20.03-LTS-SP4-round-4</t>
  </si>
  <si>
    <t>I8JU4P</t>
  </si>
  <si>
    <t>[20.03-LTS-SP4-RC4][arm/x86][Aops] 批量添加主机弹窗页面，二级列表页面缓存未清空</t>
  </si>
  <si>
    <t>胡钢</t>
  </si>
  <si>
    <t>sig/sig-ops</t>
  </si>
  <si>
    <t>src-openEuler/aops-hermes</t>
  </si>
  <si>
    <t>未闭环issue总览：https://onebox.huawei.com/v/a205df35102c34998e89771428c1d3d3?type=1</t>
    <phoneticPr fontId="2" type="noConversion"/>
  </si>
  <si>
    <t>2.统计分析</t>
  </si>
  <si>
    <t>1)相关联里程碑总览：</t>
  </si>
  <si>
    <t>里程碑</t>
  </si>
  <si>
    <t>所属团队</t>
  </si>
  <si>
    <t>openEuler-20.03-LTS-SP4-alpha</t>
    <phoneticPr fontId="2" type="noConversion"/>
  </si>
  <si>
    <t>openEuler-20.03-LTS-SP4-round-1</t>
    <phoneticPr fontId="2" type="noConversion"/>
  </si>
  <si>
    <t>openEuler-20.03-LTS-SP4-round-2</t>
    <phoneticPr fontId="2" type="noConversion"/>
  </si>
  <si>
    <t>openEuler-20.03-LTS-SP4-round-3</t>
    <phoneticPr fontId="2" type="noConversion"/>
  </si>
  <si>
    <t>openEuler-20.03-LTS-SP4-round-4</t>
    <phoneticPr fontId="2" type="noConversion"/>
  </si>
  <si>
    <t>openEuler-20.03-LTS-SP4-round-5</t>
    <phoneticPr fontId="2" type="noConversion"/>
  </si>
  <si>
    <t>openEuler-20.03-LTS-SP4-round-6</t>
    <phoneticPr fontId="2" type="noConversion"/>
  </si>
  <si>
    <t>2)特性&amp;专项测试及对应问题单个数：</t>
  </si>
  <si>
    <t>特性&amp;专项测试</t>
  </si>
  <si>
    <t>问题单总数</t>
  </si>
  <si>
    <t>未闭环问题单数量</t>
  </si>
  <si>
    <t>暂无</t>
  </si>
  <si>
    <t>3)待办issue SIG 分布：待拉出新分支后统计</t>
    <phoneticPr fontId="2" type="noConversion"/>
  </si>
  <si>
    <t>（饼图或柱状图）</t>
    <phoneticPr fontId="2" type="noConversion"/>
  </si>
  <si>
    <t>4)每轮迭代问题单闭环情况：</t>
  </si>
  <si>
    <t>迭代轮次</t>
  </si>
  <si>
    <t>问题单总数</t>
    <phoneticPr fontId="2" type="noConversion"/>
  </si>
  <si>
    <t>完成问题单个数</t>
    <phoneticPr fontId="2" type="noConversion"/>
  </si>
  <si>
    <t>闭环率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</si>
</sst>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F800]dddd\,\ mmmm\ dd\,\ yyyy"/>
  </numFmts>
  <fonts count="10" x14ac:knownFonts="1">
    <font>
      <sz val="11"/>
      <color theme="1"/>
      <name val="等线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u/>
      <sz val="11"/>
      <color rgb="FF0000FF"/>
      <name val="等线"/>
      <family val="3"/>
      <charset val="134"/>
      <scheme val="minor"/>
    </font>
    <font>
      <u/>
      <sz val="11"/>
      <color rgb="FF0000FF"/>
      <name val="微软雅黑"/>
      <family val="2"/>
      <charset val="134"/>
    </font>
    <font>
      <sz val="12"/>
      <name val="Times New Roman"/>
      <family val="1"/>
    </font>
    <font>
      <sz val="10"/>
      <name val="微软雅黑"/>
      <family val="2"/>
      <charset val="134"/>
    </font>
    <font>
      <b/>
      <sz val="11"/>
      <color rgb="FF00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/>
  </cellStyleXfs>
  <cellXfs count="5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10" fontId="3" fillId="5" borderId="9" xfId="0" applyNumberFormat="1" applyFont="1" applyFill="1" applyBorder="1" applyAlignment="1">
      <alignment horizontal="center" vertical="center"/>
    </xf>
    <xf numFmtId="10" fontId="3" fillId="5" borderId="11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/>
    </xf>
    <xf numFmtId="10" fontId="3" fillId="5" borderId="14" xfId="0" applyNumberFormat="1" applyFont="1" applyFill="1" applyBorder="1" applyAlignment="1">
      <alignment horizontal="center" vertical="center"/>
    </xf>
    <xf numFmtId="10" fontId="3" fillId="5" borderId="15" xfId="0" applyNumberFormat="1" applyFont="1" applyFill="1" applyBorder="1" applyAlignment="1">
      <alignment horizontal="center" vertical="center"/>
    </xf>
    <xf numFmtId="10" fontId="3" fillId="5" borderId="16" xfId="0" applyNumberFormat="1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4" fillId="4" borderId="18" xfId="0" applyFont="1" applyFill="1" applyBorder="1">
      <alignment vertical="center"/>
    </xf>
    <xf numFmtId="0" fontId="4" fillId="6" borderId="18" xfId="0" applyFont="1" applyFill="1" applyBorder="1">
      <alignment vertical="center"/>
    </xf>
    <xf numFmtId="0" fontId="4" fillId="6" borderId="18" xfId="0" applyFont="1" applyFill="1" applyBorder="1" applyAlignment="1">
      <alignment horizontal="left" vertical="center"/>
    </xf>
    <xf numFmtId="176" fontId="4" fillId="4" borderId="18" xfId="0" applyNumberFormat="1" applyFont="1" applyFill="1" applyBorder="1">
      <alignment vertical="center"/>
    </xf>
    <xf numFmtId="0" fontId="6" fillId="4" borderId="19" xfId="1" applyFont="1" applyFill="1" applyBorder="1">
      <alignment vertical="center"/>
    </xf>
    <xf numFmtId="0" fontId="4" fillId="4" borderId="18" xfId="0" applyFont="1" applyFill="1" applyBorder="1" applyAlignment="1">
      <alignment horizontal="left" vertical="center"/>
    </xf>
    <xf numFmtId="14" fontId="4" fillId="4" borderId="18" xfId="0" applyNumberFormat="1" applyFont="1" applyFill="1" applyBorder="1">
      <alignment vertical="center"/>
    </xf>
    <xf numFmtId="10" fontId="8" fillId="7" borderId="19" xfId="2" applyNumberFormat="1" applyFont="1" applyFill="1" applyBorder="1" applyAlignment="1" applyProtection="1">
      <alignment horizontal="center" vertical="center" wrapText="1"/>
      <protection locked="0"/>
    </xf>
    <xf numFmtId="0" fontId="4" fillId="4" borderId="19" xfId="0" applyFont="1" applyFill="1" applyBorder="1" applyAlignment="1">
      <alignment vertical="center" wrapText="1"/>
    </xf>
    <xf numFmtId="177" fontId="4" fillId="4" borderId="18" xfId="0" applyNumberFormat="1" applyFont="1" applyFill="1" applyBorder="1">
      <alignment vertical="center"/>
    </xf>
    <xf numFmtId="0" fontId="6" fillId="4" borderId="4" xfId="1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176" fontId="4" fillId="4" borderId="18" xfId="0" applyNumberFormat="1" applyFont="1" applyFill="1" applyBorder="1" applyAlignment="1">
      <alignment horizontal="left" vertical="center"/>
    </xf>
    <xf numFmtId="176" fontId="1" fillId="4" borderId="18" xfId="0" applyNumberFormat="1" applyFont="1" applyFill="1" applyBorder="1">
      <alignment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9" xfId="0" applyFont="1" applyFill="1" applyBorder="1">
      <alignment vertical="center"/>
    </xf>
    <xf numFmtId="0" fontId="4" fillId="4" borderId="19" xfId="0" applyFont="1" applyFill="1" applyBorder="1" applyAlignment="1">
      <alignment horizontal="left" vertical="center"/>
    </xf>
    <xf numFmtId="0" fontId="4" fillId="4" borderId="4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9" fontId="4" fillId="4" borderId="19" xfId="0" applyNumberFormat="1" applyFont="1" applyFill="1" applyBorder="1">
      <alignment vertical="center"/>
    </xf>
    <xf numFmtId="0" fontId="0" fillId="0" borderId="0" xfId="0" applyAlignment="1">
      <alignment horizontal="left" vertical="center"/>
    </xf>
  </cellXfs>
  <cellStyles count="3">
    <cellStyle name="常规" xfId="0" builtinId="0"/>
    <cellStyle name="超链接" xfId="1" builtinId="8"/>
    <cellStyle name="样式 1" xfId="2" xr:uid="{67D4F517-0C8E-47F4-92C2-234D26FDDE0F}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.gitee.com/open_euler/issues/list?issue=I8B7RO" TargetMode="External"/><Relationship Id="rId18" Type="http://schemas.openxmlformats.org/officeDocument/2006/relationships/hyperlink" Target="https://e.gitee.com/open_euler/issues/list?issue=I8I8DQ" TargetMode="External"/><Relationship Id="rId26" Type="http://schemas.openxmlformats.org/officeDocument/2006/relationships/hyperlink" Target="https://e.gitee.com/open_euler/issues/list?issue=I8JMHY" TargetMode="External"/><Relationship Id="rId21" Type="http://schemas.openxmlformats.org/officeDocument/2006/relationships/hyperlink" Target="https://e.gitee.com/open_euler/issues/list?issue=I8I8DZ" TargetMode="External"/><Relationship Id="rId34" Type="http://schemas.openxmlformats.org/officeDocument/2006/relationships/hyperlink" Target="https://e.gitee.com/open_euler/issues/list?issue=I8G371" TargetMode="External"/><Relationship Id="rId7" Type="http://schemas.openxmlformats.org/officeDocument/2006/relationships/hyperlink" Target="https://e.gitee.com/open_euler/issues/list?issue=I88JKB" TargetMode="External"/><Relationship Id="rId12" Type="http://schemas.openxmlformats.org/officeDocument/2006/relationships/hyperlink" Target="https://e.gitee.com/open_euler/issues/list?issue=I8B7RN" TargetMode="External"/><Relationship Id="rId17" Type="http://schemas.openxmlformats.org/officeDocument/2006/relationships/hyperlink" Target="https://e.gitee.com/open_euler/issues/list?issue=I8H3PV" TargetMode="External"/><Relationship Id="rId25" Type="http://schemas.openxmlformats.org/officeDocument/2006/relationships/hyperlink" Target="https://e.gitee.com/open_euler/issues/list?issue=I8JI13" TargetMode="External"/><Relationship Id="rId33" Type="http://schemas.openxmlformats.org/officeDocument/2006/relationships/hyperlink" Target="https://e.gitee.com/open_euler/issues/list?issue=I8EM7K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e.gitee.com/open_euler/issues/list?issue=I8B7S2" TargetMode="External"/><Relationship Id="rId16" Type="http://schemas.openxmlformats.org/officeDocument/2006/relationships/hyperlink" Target="https://e.gitee.com/open_euler/issues/list?issue=I8GUMP" TargetMode="External"/><Relationship Id="rId20" Type="http://schemas.openxmlformats.org/officeDocument/2006/relationships/hyperlink" Target="https://e.gitee.com/open_euler/issues/list?issue=I8I8DW" TargetMode="External"/><Relationship Id="rId29" Type="http://schemas.openxmlformats.org/officeDocument/2006/relationships/hyperlink" Target="https://e.gitee.com/open_euler/issues/list?issue=I8DT5M" TargetMode="External"/><Relationship Id="rId1" Type="http://schemas.openxmlformats.org/officeDocument/2006/relationships/hyperlink" Target="https://onebox.huawei.com/v/a205df35102c34998e89771428c1d3d3?type=1" TargetMode="External"/><Relationship Id="rId6" Type="http://schemas.openxmlformats.org/officeDocument/2006/relationships/hyperlink" Target="https://e.gitee.com/open_euler/issues/list?issue=I877SV" TargetMode="External"/><Relationship Id="rId11" Type="http://schemas.openxmlformats.org/officeDocument/2006/relationships/hyperlink" Target="https://e.gitee.com/open_euler/issues/list?issue=I8ACE5" TargetMode="External"/><Relationship Id="rId24" Type="http://schemas.openxmlformats.org/officeDocument/2006/relationships/hyperlink" Target="https://e.gitee.com/open_euler/issues/list?issue=I8JHZL" TargetMode="External"/><Relationship Id="rId32" Type="http://schemas.openxmlformats.org/officeDocument/2006/relationships/hyperlink" Target="https://e.gitee.com/open_euler/issues/list?issue=I8EKUI" TargetMode="External"/><Relationship Id="rId37" Type="http://schemas.openxmlformats.org/officeDocument/2006/relationships/hyperlink" Target="https://e.gitee.com/open_euler/issues/list?issue=I8JU4P" TargetMode="External"/><Relationship Id="rId5" Type="http://schemas.openxmlformats.org/officeDocument/2006/relationships/hyperlink" Target="https://e.gitee.com/open_euler/issues/list?issue=I8CTXZ" TargetMode="External"/><Relationship Id="rId15" Type="http://schemas.openxmlformats.org/officeDocument/2006/relationships/hyperlink" Target="https://e.gitee.com/open_euler/issues/list?issue=I8E1K5" TargetMode="External"/><Relationship Id="rId23" Type="http://schemas.openxmlformats.org/officeDocument/2006/relationships/hyperlink" Target="https://e.gitee.com/open_euler/issues/list?issue=I8JHZK" TargetMode="External"/><Relationship Id="rId28" Type="http://schemas.openxmlformats.org/officeDocument/2006/relationships/hyperlink" Target="https://e.gitee.com/open_euler/issues/list?issue=I8D3YK" TargetMode="External"/><Relationship Id="rId36" Type="http://schemas.openxmlformats.org/officeDocument/2006/relationships/hyperlink" Target="https://e.gitee.com/open_euler/issues/list?issue=I8I3QZ" TargetMode="External"/><Relationship Id="rId10" Type="http://schemas.openxmlformats.org/officeDocument/2006/relationships/hyperlink" Target="https://e.gitee.com/open_euler/issues/list?issue=I8ACE1" TargetMode="External"/><Relationship Id="rId19" Type="http://schemas.openxmlformats.org/officeDocument/2006/relationships/hyperlink" Target="https://e.gitee.com/open_euler/issues/list?issue=I8I8DU" TargetMode="External"/><Relationship Id="rId31" Type="http://schemas.openxmlformats.org/officeDocument/2006/relationships/hyperlink" Target="https://e.gitee.com/open_euler/issues/list?issue=I8EHXL" TargetMode="External"/><Relationship Id="rId4" Type="http://schemas.openxmlformats.org/officeDocument/2006/relationships/hyperlink" Target="https://e.gitee.com/open_euler/issues/list?issue=I8BBWN" TargetMode="External"/><Relationship Id="rId9" Type="http://schemas.openxmlformats.org/officeDocument/2006/relationships/hyperlink" Target="https://e.gitee.com/open_euler/issues/list?issue=I88JKU" TargetMode="External"/><Relationship Id="rId14" Type="http://schemas.openxmlformats.org/officeDocument/2006/relationships/hyperlink" Target="https://e.gitee.com/open_euler/issues/list?issue=I8B7RP" TargetMode="External"/><Relationship Id="rId22" Type="http://schemas.openxmlformats.org/officeDocument/2006/relationships/hyperlink" Target="https://e.gitee.com/open_euler/issues/list?issue=I8I8EB" TargetMode="External"/><Relationship Id="rId27" Type="http://schemas.openxmlformats.org/officeDocument/2006/relationships/hyperlink" Target="https://e.gitee.com/open_euler/issues/list?issue=I8JMJ7" TargetMode="External"/><Relationship Id="rId30" Type="http://schemas.openxmlformats.org/officeDocument/2006/relationships/hyperlink" Target="https://e.gitee.com/open_euler/issues/list?issue=I8EFAO" TargetMode="External"/><Relationship Id="rId35" Type="http://schemas.openxmlformats.org/officeDocument/2006/relationships/hyperlink" Target="https://e.gitee.com/open_euler/issues/list?issue=I8GDGR" TargetMode="External"/><Relationship Id="rId8" Type="http://schemas.openxmlformats.org/officeDocument/2006/relationships/hyperlink" Target="https://e.gitee.com/open_euler/issues/list?issue=I88JKT" TargetMode="External"/><Relationship Id="rId3" Type="http://schemas.openxmlformats.org/officeDocument/2006/relationships/hyperlink" Target="https://e.gitee.com/open_euler/issues/list?issue=I8B7X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F2B3D-D8D4-46F4-AC2E-4ACC7B12A9C6}">
  <dimension ref="A1:P74"/>
  <sheetViews>
    <sheetView tabSelected="1" workbookViewId="0">
      <selection activeCell="D18" sqref="D18"/>
    </sheetView>
  </sheetViews>
  <sheetFormatPr defaultRowHeight="14.25" x14ac:dyDescent="0.2"/>
  <cols>
    <col min="1" max="1" width="35.375" customWidth="1"/>
    <col min="2" max="2" width="10.25" customWidth="1"/>
    <col min="3" max="3" width="34.25" customWidth="1"/>
    <col min="4" max="4" width="15.75" customWidth="1"/>
    <col min="5" max="5" width="16.625" style="51" customWidth="1"/>
    <col min="7" max="7" width="14.5" customWidth="1"/>
    <col min="8" max="8" width="13.5" customWidth="1"/>
    <col min="13" max="13" width="15.625" customWidth="1"/>
    <col min="14" max="14" width="25.5" customWidth="1"/>
    <col min="15" max="15" width="24.375" customWidth="1"/>
    <col min="16" max="16" width="13.625" customWidth="1"/>
  </cols>
  <sheetData>
    <row r="1" spans="1:16" ht="1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s="9" customFormat="1" ht="15" x14ac:dyDescent="0.2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15" x14ac:dyDescent="0.2">
      <c r="A4" s="10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</row>
    <row r="5" spans="1:16" ht="15" x14ac:dyDescent="0.2">
      <c r="A5" s="13" t="s">
        <v>4</v>
      </c>
      <c r="B5" s="14">
        <v>36</v>
      </c>
      <c r="C5" s="15"/>
      <c r="D5" s="13" t="s">
        <v>5</v>
      </c>
      <c r="E5" s="16">
        <f>(245-B5)/245*100%</f>
        <v>0.85306122448979593</v>
      </c>
      <c r="F5" s="17"/>
      <c r="G5" s="18" t="s">
        <v>6</v>
      </c>
      <c r="H5" s="19"/>
      <c r="I5" s="20">
        <f>(135+4)/245</f>
        <v>0.56734693877551023</v>
      </c>
      <c r="J5" s="21"/>
      <c r="K5" s="22"/>
      <c r="L5" s="23" t="s">
        <v>7</v>
      </c>
      <c r="M5" s="24"/>
      <c r="N5" s="10">
        <v>1</v>
      </c>
      <c r="O5" s="11"/>
      <c r="P5" s="12"/>
    </row>
    <row r="6" spans="1:16" ht="16.5" x14ac:dyDescent="0.2">
      <c r="A6" s="25" t="s">
        <v>8</v>
      </c>
      <c r="B6" s="25" t="s">
        <v>9</v>
      </c>
      <c r="C6" s="25" t="s">
        <v>10</v>
      </c>
      <c r="D6" s="26" t="s">
        <v>11</v>
      </c>
      <c r="E6" s="27" t="s">
        <v>12</v>
      </c>
      <c r="F6" s="26" t="s">
        <v>13</v>
      </c>
      <c r="G6" s="25" t="s">
        <v>14</v>
      </c>
      <c r="H6" s="25" t="s">
        <v>15</v>
      </c>
      <c r="I6" s="25" t="s">
        <v>16</v>
      </c>
      <c r="J6" s="25" t="s">
        <v>17</v>
      </c>
      <c r="K6" s="25" t="s">
        <v>18</v>
      </c>
      <c r="L6" s="28" t="s">
        <v>19</v>
      </c>
      <c r="M6" s="25" t="s">
        <v>20</v>
      </c>
      <c r="N6" s="25" t="s">
        <v>21</v>
      </c>
      <c r="O6" s="25" t="s">
        <v>22</v>
      </c>
      <c r="P6" s="25" t="s">
        <v>23</v>
      </c>
    </row>
    <row r="7" spans="1:16" ht="16.5" x14ac:dyDescent="0.2">
      <c r="A7" s="25" t="s">
        <v>24</v>
      </c>
      <c r="B7" s="29" t="s">
        <v>25</v>
      </c>
      <c r="C7" s="25" t="s">
        <v>26</v>
      </c>
      <c r="D7" s="25" t="s">
        <v>27</v>
      </c>
      <c r="E7" s="30" t="s">
        <v>28</v>
      </c>
      <c r="F7" s="25" t="s">
        <v>29</v>
      </c>
      <c r="G7" s="31"/>
      <c r="H7" s="31"/>
      <c r="I7" s="25" t="s">
        <v>30</v>
      </c>
      <c r="J7" s="25" t="s">
        <v>31</v>
      </c>
      <c r="K7" s="25"/>
      <c r="L7" s="25" t="s">
        <v>32</v>
      </c>
      <c r="M7" s="25" t="s">
        <v>33</v>
      </c>
      <c r="N7" s="25" t="s">
        <v>34</v>
      </c>
      <c r="O7" s="25" t="s">
        <v>35</v>
      </c>
      <c r="P7" s="32" t="s">
        <v>36</v>
      </c>
    </row>
    <row r="8" spans="1:16" ht="16.5" x14ac:dyDescent="0.2">
      <c r="A8" s="25" t="s">
        <v>37</v>
      </c>
      <c r="B8" s="29" t="s">
        <v>38</v>
      </c>
      <c r="C8" s="25" t="s">
        <v>39</v>
      </c>
      <c r="D8" s="25" t="s">
        <v>40</v>
      </c>
      <c r="E8" s="30">
        <v>15776548480</v>
      </c>
      <c r="F8" s="25" t="s">
        <v>41</v>
      </c>
      <c r="G8" s="31">
        <v>45225</v>
      </c>
      <c r="H8" s="31">
        <v>45227</v>
      </c>
      <c r="I8" s="25" t="s">
        <v>30</v>
      </c>
      <c r="J8" s="25" t="s">
        <v>31</v>
      </c>
      <c r="K8" s="25" t="s">
        <v>42</v>
      </c>
      <c r="L8" s="25" t="s">
        <v>43</v>
      </c>
      <c r="M8" s="25" t="s">
        <v>44</v>
      </c>
      <c r="N8" s="25" t="s">
        <v>45</v>
      </c>
      <c r="O8" s="25"/>
      <c r="P8" s="25"/>
    </row>
    <row r="9" spans="1:16" ht="16.5" x14ac:dyDescent="0.2">
      <c r="A9" s="25" t="s">
        <v>37</v>
      </c>
      <c r="B9" s="29" t="s">
        <v>46</v>
      </c>
      <c r="C9" s="25" t="s">
        <v>47</v>
      </c>
      <c r="D9" s="25" t="s">
        <v>40</v>
      </c>
      <c r="E9" s="30">
        <v>15776548480</v>
      </c>
      <c r="F9" s="25" t="s">
        <v>41</v>
      </c>
      <c r="G9" s="31">
        <v>45225</v>
      </c>
      <c r="H9" s="31">
        <v>45227</v>
      </c>
      <c r="I9" s="25" t="s">
        <v>30</v>
      </c>
      <c r="J9" s="25" t="s">
        <v>31</v>
      </c>
      <c r="K9" s="25" t="s">
        <v>42</v>
      </c>
      <c r="L9" s="25" t="s">
        <v>43</v>
      </c>
      <c r="M9" s="25" t="s">
        <v>44</v>
      </c>
      <c r="N9" s="25" t="s">
        <v>48</v>
      </c>
      <c r="O9" s="25"/>
      <c r="P9" s="25"/>
    </row>
    <row r="10" spans="1:16" ht="16.5" x14ac:dyDescent="0.2">
      <c r="A10" s="25" t="s">
        <v>37</v>
      </c>
      <c r="B10" s="29" t="s">
        <v>49</v>
      </c>
      <c r="C10" s="25" t="s">
        <v>50</v>
      </c>
      <c r="D10" s="25" t="s">
        <v>51</v>
      </c>
      <c r="E10" s="30" t="s">
        <v>52</v>
      </c>
      <c r="F10" s="25" t="s">
        <v>53</v>
      </c>
      <c r="G10" s="31">
        <v>45226</v>
      </c>
      <c r="H10" s="31">
        <v>45230</v>
      </c>
      <c r="I10" s="25" t="s">
        <v>30</v>
      </c>
      <c r="J10" s="25" t="s">
        <v>31</v>
      </c>
      <c r="K10" s="25" t="s">
        <v>54</v>
      </c>
      <c r="L10" s="25" t="s">
        <v>43</v>
      </c>
      <c r="M10" s="25" t="s">
        <v>55</v>
      </c>
      <c r="N10" s="25" t="s">
        <v>56</v>
      </c>
      <c r="O10" s="25"/>
      <c r="P10" s="25"/>
    </row>
    <row r="11" spans="1:16" ht="16.5" x14ac:dyDescent="0.2">
      <c r="A11" s="25" t="s">
        <v>37</v>
      </c>
      <c r="B11" s="29" t="s">
        <v>57</v>
      </c>
      <c r="C11" s="25" t="s">
        <v>58</v>
      </c>
      <c r="D11" s="25" t="s">
        <v>59</v>
      </c>
      <c r="E11" s="30">
        <v>15361571975</v>
      </c>
      <c r="F11" s="25" t="s">
        <v>41</v>
      </c>
      <c r="G11" s="31">
        <v>45231</v>
      </c>
      <c r="H11" s="31">
        <v>45236</v>
      </c>
      <c r="I11" s="25" t="s">
        <v>30</v>
      </c>
      <c r="J11" s="25" t="s">
        <v>31</v>
      </c>
      <c r="K11" s="25" t="s">
        <v>60</v>
      </c>
      <c r="L11" s="25" t="s">
        <v>61</v>
      </c>
      <c r="M11" s="25" t="s">
        <v>62</v>
      </c>
      <c r="N11" s="25" t="s">
        <v>63</v>
      </c>
      <c r="O11" s="25"/>
      <c r="P11" s="25"/>
    </row>
    <row r="12" spans="1:16" ht="16.5" x14ac:dyDescent="0.2">
      <c r="A12" s="25" t="s">
        <v>24</v>
      </c>
      <c r="B12" s="29" t="s">
        <v>64</v>
      </c>
      <c r="C12" s="25" t="s">
        <v>65</v>
      </c>
      <c r="D12" s="25" t="s">
        <v>66</v>
      </c>
      <c r="E12" s="30"/>
      <c r="F12" s="25" t="s">
        <v>67</v>
      </c>
      <c r="G12" s="31"/>
      <c r="H12" s="31"/>
      <c r="I12" s="25" t="s">
        <v>30</v>
      </c>
      <c r="J12" s="25" t="s">
        <v>31</v>
      </c>
      <c r="K12" s="25"/>
      <c r="L12" s="25" t="s">
        <v>68</v>
      </c>
      <c r="M12" s="25" t="s">
        <v>69</v>
      </c>
      <c r="N12" s="25" t="s">
        <v>70</v>
      </c>
      <c r="O12" s="33"/>
      <c r="P12" s="33"/>
    </row>
    <row r="13" spans="1:16" ht="16.5" x14ac:dyDescent="0.2">
      <c r="A13" s="25" t="s">
        <v>24</v>
      </c>
      <c r="B13" s="29" t="s">
        <v>71</v>
      </c>
      <c r="C13" s="25" t="s">
        <v>72</v>
      </c>
      <c r="D13" s="25" t="s">
        <v>73</v>
      </c>
      <c r="E13" s="30">
        <v>13537637830</v>
      </c>
      <c r="F13" s="25" t="s">
        <v>74</v>
      </c>
      <c r="G13" s="31"/>
      <c r="H13" s="31"/>
      <c r="I13" s="25" t="s">
        <v>30</v>
      </c>
      <c r="J13" s="25" t="s">
        <v>31</v>
      </c>
      <c r="K13" s="25"/>
      <c r="L13" s="25" t="s">
        <v>68</v>
      </c>
      <c r="M13" s="25" t="s">
        <v>75</v>
      </c>
      <c r="N13" s="25" t="s">
        <v>76</v>
      </c>
      <c r="O13" s="33"/>
      <c r="P13" s="33"/>
    </row>
    <row r="14" spans="1:16" ht="16.5" x14ac:dyDescent="0.2">
      <c r="A14" s="25" t="s">
        <v>24</v>
      </c>
      <c r="B14" s="29" t="s">
        <v>77</v>
      </c>
      <c r="C14" s="25" t="s">
        <v>78</v>
      </c>
      <c r="D14" s="25" t="s">
        <v>59</v>
      </c>
      <c r="E14" s="30">
        <v>15361571975</v>
      </c>
      <c r="F14" s="25" t="s">
        <v>41</v>
      </c>
      <c r="G14" s="31"/>
      <c r="H14" s="31"/>
      <c r="I14" s="25" t="s">
        <v>30</v>
      </c>
      <c r="J14" s="25" t="s">
        <v>31</v>
      </c>
      <c r="K14" s="25"/>
      <c r="L14" s="25" t="s">
        <v>68</v>
      </c>
      <c r="M14" s="25" t="s">
        <v>44</v>
      </c>
      <c r="N14" s="25" t="s">
        <v>79</v>
      </c>
      <c r="O14" s="25"/>
      <c r="P14" s="33"/>
    </row>
    <row r="15" spans="1:16" ht="16.5" x14ac:dyDescent="0.2">
      <c r="A15" s="25" t="s">
        <v>24</v>
      </c>
      <c r="B15" s="29" t="s">
        <v>80</v>
      </c>
      <c r="C15" s="25" t="s">
        <v>81</v>
      </c>
      <c r="D15" s="25" t="s">
        <v>82</v>
      </c>
      <c r="E15" s="30">
        <v>18588403994</v>
      </c>
      <c r="F15" s="25" t="s">
        <v>83</v>
      </c>
      <c r="G15" s="31"/>
      <c r="H15" s="31"/>
      <c r="I15" s="25" t="s">
        <v>30</v>
      </c>
      <c r="J15" s="25" t="s">
        <v>31</v>
      </c>
      <c r="K15" s="25"/>
      <c r="L15" s="25" t="s">
        <v>68</v>
      </c>
      <c r="M15" s="25" t="s">
        <v>84</v>
      </c>
      <c r="N15" s="25" t="s">
        <v>85</v>
      </c>
      <c r="O15" s="25"/>
      <c r="P15" s="33"/>
    </row>
    <row r="16" spans="1:16" ht="16.5" x14ac:dyDescent="0.2">
      <c r="A16" s="25" t="s">
        <v>24</v>
      </c>
      <c r="B16" s="29" t="s">
        <v>86</v>
      </c>
      <c r="C16" s="25" t="s">
        <v>87</v>
      </c>
      <c r="D16" s="25" t="s">
        <v>82</v>
      </c>
      <c r="E16" s="30">
        <v>18588403994</v>
      </c>
      <c r="F16" s="25" t="s">
        <v>83</v>
      </c>
      <c r="G16" s="31"/>
      <c r="H16" s="31"/>
      <c r="I16" s="25" t="s">
        <v>30</v>
      </c>
      <c r="J16" s="25" t="s">
        <v>31</v>
      </c>
      <c r="K16" s="25"/>
      <c r="L16" s="25" t="s">
        <v>68</v>
      </c>
      <c r="M16" s="25" t="s">
        <v>84</v>
      </c>
      <c r="N16" s="25" t="s">
        <v>88</v>
      </c>
      <c r="O16" s="25"/>
      <c r="P16" s="33"/>
    </row>
    <row r="17" spans="1:16" ht="16.5" x14ac:dyDescent="0.2">
      <c r="A17" s="25" t="s">
        <v>24</v>
      </c>
      <c r="B17" s="29" t="s">
        <v>89</v>
      </c>
      <c r="C17" s="25" t="s">
        <v>90</v>
      </c>
      <c r="D17" s="25" t="s">
        <v>82</v>
      </c>
      <c r="E17" s="30">
        <v>18588403994</v>
      </c>
      <c r="F17" s="25" t="s">
        <v>83</v>
      </c>
      <c r="G17" s="31"/>
      <c r="H17" s="31"/>
      <c r="I17" s="25" t="s">
        <v>30</v>
      </c>
      <c r="J17" s="25" t="s">
        <v>31</v>
      </c>
      <c r="K17" s="25"/>
      <c r="L17" s="25" t="s">
        <v>68</v>
      </c>
      <c r="M17" s="25" t="s">
        <v>84</v>
      </c>
      <c r="N17" s="25" t="s">
        <v>91</v>
      </c>
      <c r="O17" s="25"/>
      <c r="P17" s="33"/>
    </row>
    <row r="18" spans="1:16" ht="16.5" x14ac:dyDescent="0.2">
      <c r="A18" s="25" t="s">
        <v>24</v>
      </c>
      <c r="B18" s="29" t="s">
        <v>92</v>
      </c>
      <c r="C18" s="25" t="s">
        <v>93</v>
      </c>
      <c r="D18" s="25" t="s">
        <v>82</v>
      </c>
      <c r="E18" s="30">
        <v>18588403994</v>
      </c>
      <c r="F18" s="25" t="s">
        <v>83</v>
      </c>
      <c r="G18" s="31"/>
      <c r="H18" s="31"/>
      <c r="I18" s="25" t="s">
        <v>30</v>
      </c>
      <c r="J18" s="25" t="s">
        <v>31</v>
      </c>
      <c r="K18" s="25"/>
      <c r="L18" s="25" t="s">
        <v>68</v>
      </c>
      <c r="M18" s="25" t="s">
        <v>84</v>
      </c>
      <c r="N18" s="25" t="s">
        <v>94</v>
      </c>
      <c r="O18" s="25"/>
      <c r="P18" s="33"/>
    </row>
    <row r="19" spans="1:16" ht="16.5" x14ac:dyDescent="0.2">
      <c r="A19" s="25" t="s">
        <v>24</v>
      </c>
      <c r="B19" s="29" t="s">
        <v>95</v>
      </c>
      <c r="C19" s="25" t="s">
        <v>96</v>
      </c>
      <c r="D19" s="25" t="s">
        <v>82</v>
      </c>
      <c r="E19" s="30">
        <v>18588403994</v>
      </c>
      <c r="F19" s="25" t="s">
        <v>83</v>
      </c>
      <c r="G19" s="31"/>
      <c r="H19" s="31"/>
      <c r="I19" s="25" t="s">
        <v>30</v>
      </c>
      <c r="J19" s="25" t="s">
        <v>31</v>
      </c>
      <c r="K19" s="25"/>
      <c r="L19" s="25" t="s">
        <v>68</v>
      </c>
      <c r="M19" s="25" t="s">
        <v>84</v>
      </c>
      <c r="N19" s="25" t="s">
        <v>97</v>
      </c>
      <c r="O19" s="25"/>
      <c r="P19" s="33"/>
    </row>
    <row r="20" spans="1:16" ht="16.5" x14ac:dyDescent="0.2">
      <c r="A20" s="25" t="s">
        <v>24</v>
      </c>
      <c r="B20" s="29" t="s">
        <v>98</v>
      </c>
      <c r="C20" s="25" t="s">
        <v>99</v>
      </c>
      <c r="D20" s="25" t="s">
        <v>82</v>
      </c>
      <c r="E20" s="30">
        <v>18588403994</v>
      </c>
      <c r="F20" s="25" t="s">
        <v>83</v>
      </c>
      <c r="G20" s="31"/>
      <c r="H20" s="31"/>
      <c r="I20" s="25" t="s">
        <v>30</v>
      </c>
      <c r="J20" s="25" t="s">
        <v>31</v>
      </c>
      <c r="K20" s="25"/>
      <c r="L20" s="25" t="s">
        <v>68</v>
      </c>
      <c r="M20" s="25" t="s">
        <v>84</v>
      </c>
      <c r="N20" s="25" t="s">
        <v>100</v>
      </c>
      <c r="O20" s="25"/>
      <c r="P20" s="33"/>
    </row>
    <row r="21" spans="1:16" ht="16.5" x14ac:dyDescent="0.2">
      <c r="A21" s="25" t="s">
        <v>24</v>
      </c>
      <c r="B21" s="29" t="s">
        <v>101</v>
      </c>
      <c r="C21" s="25" t="s">
        <v>102</v>
      </c>
      <c r="D21" s="25" t="s">
        <v>40</v>
      </c>
      <c r="E21" s="30">
        <v>15776548480</v>
      </c>
      <c r="F21" s="25" t="s">
        <v>41</v>
      </c>
      <c r="G21" s="31"/>
      <c r="H21" s="31"/>
      <c r="I21" s="25" t="s">
        <v>30</v>
      </c>
      <c r="J21" s="25" t="s">
        <v>31</v>
      </c>
      <c r="K21" s="25"/>
      <c r="L21" s="25" t="s">
        <v>68</v>
      </c>
      <c r="M21" s="25" t="s">
        <v>103</v>
      </c>
      <c r="N21" s="25" t="s">
        <v>104</v>
      </c>
      <c r="O21" s="25"/>
      <c r="P21" s="33"/>
    </row>
    <row r="22" spans="1:16" ht="16.5" x14ac:dyDescent="0.2">
      <c r="A22" s="25" t="s">
        <v>24</v>
      </c>
      <c r="B22" s="29" t="s">
        <v>105</v>
      </c>
      <c r="C22" s="25" t="s">
        <v>106</v>
      </c>
      <c r="D22" s="25" t="s">
        <v>107</v>
      </c>
      <c r="E22" s="30">
        <v>15652377299</v>
      </c>
      <c r="F22" s="25" t="s">
        <v>83</v>
      </c>
      <c r="G22" s="31"/>
      <c r="H22" s="31"/>
      <c r="I22" s="25" t="s">
        <v>30</v>
      </c>
      <c r="J22" s="25" t="s">
        <v>31</v>
      </c>
      <c r="K22" s="25"/>
      <c r="L22" s="25" t="s">
        <v>68</v>
      </c>
      <c r="M22" s="25" t="s">
        <v>84</v>
      </c>
      <c r="N22" s="25" t="s">
        <v>108</v>
      </c>
      <c r="O22" s="25"/>
      <c r="P22" s="33"/>
    </row>
    <row r="23" spans="1:16" ht="16.5" x14ac:dyDescent="0.2">
      <c r="A23" s="25" t="s">
        <v>24</v>
      </c>
      <c r="B23" s="29" t="s">
        <v>109</v>
      </c>
      <c r="C23" s="25" t="s">
        <v>110</v>
      </c>
      <c r="D23" s="30" t="s">
        <v>73</v>
      </c>
      <c r="E23" s="30">
        <v>13537637830</v>
      </c>
      <c r="F23" s="25" t="s">
        <v>74</v>
      </c>
      <c r="G23" s="31"/>
      <c r="H23" s="31"/>
      <c r="I23" s="25" t="s">
        <v>30</v>
      </c>
      <c r="J23" s="25" t="s">
        <v>31</v>
      </c>
      <c r="K23" s="25"/>
      <c r="L23" s="25" t="s">
        <v>68</v>
      </c>
      <c r="M23" s="25" t="s">
        <v>75</v>
      </c>
      <c r="N23" s="25" t="s">
        <v>111</v>
      </c>
      <c r="O23" s="25"/>
      <c r="P23" s="33"/>
    </row>
    <row r="24" spans="1:16" ht="16.5" x14ac:dyDescent="0.2">
      <c r="A24" s="25" t="s">
        <v>24</v>
      </c>
      <c r="B24" s="29" t="s">
        <v>112</v>
      </c>
      <c r="C24" s="25" t="s">
        <v>113</v>
      </c>
      <c r="D24" s="25" t="s">
        <v>114</v>
      </c>
      <c r="E24" s="30">
        <v>13521129707</v>
      </c>
      <c r="F24" s="25" t="s">
        <v>74</v>
      </c>
      <c r="G24" s="31"/>
      <c r="H24" s="31"/>
      <c r="I24" s="25" t="s">
        <v>30</v>
      </c>
      <c r="J24" s="25" t="s">
        <v>31</v>
      </c>
      <c r="K24" s="25"/>
      <c r="L24" s="25" t="s">
        <v>68</v>
      </c>
      <c r="M24" s="25" t="s">
        <v>115</v>
      </c>
      <c r="N24" s="25" t="s">
        <v>116</v>
      </c>
      <c r="O24" s="33"/>
      <c r="P24" s="33"/>
    </row>
    <row r="25" spans="1:16" ht="16.5" x14ac:dyDescent="0.2">
      <c r="A25" s="25" t="s">
        <v>24</v>
      </c>
      <c r="B25" s="29" t="s">
        <v>117</v>
      </c>
      <c r="C25" s="25" t="s">
        <v>118</v>
      </c>
      <c r="D25" s="30" t="s">
        <v>59</v>
      </c>
      <c r="E25" s="30">
        <v>15361571975</v>
      </c>
      <c r="F25" s="25" t="s">
        <v>41</v>
      </c>
      <c r="G25" s="31"/>
      <c r="H25" s="31"/>
      <c r="I25" s="25" t="s">
        <v>30</v>
      </c>
      <c r="J25" s="25" t="s">
        <v>31</v>
      </c>
      <c r="K25" s="25"/>
      <c r="L25" s="25" t="s">
        <v>68</v>
      </c>
      <c r="M25" s="25" t="s">
        <v>44</v>
      </c>
      <c r="N25" s="25" t="s">
        <v>119</v>
      </c>
      <c r="O25" s="33"/>
      <c r="P25" s="33"/>
    </row>
    <row r="26" spans="1:16" ht="16.5" x14ac:dyDescent="0.2">
      <c r="A26" s="25" t="s">
        <v>24</v>
      </c>
      <c r="B26" s="29" t="s">
        <v>120</v>
      </c>
      <c r="C26" s="25" t="s">
        <v>121</v>
      </c>
      <c r="D26" s="25" t="s">
        <v>59</v>
      </c>
      <c r="E26" s="30">
        <v>15361571975</v>
      </c>
      <c r="F26" s="25" t="s">
        <v>41</v>
      </c>
      <c r="G26" s="31"/>
      <c r="H26" s="31"/>
      <c r="I26" s="25" t="s">
        <v>30</v>
      </c>
      <c r="J26" s="25" t="s">
        <v>31</v>
      </c>
      <c r="K26" s="25"/>
      <c r="L26" s="25" t="s">
        <v>68</v>
      </c>
      <c r="M26" s="25" t="s">
        <v>44</v>
      </c>
      <c r="N26" s="25" t="s">
        <v>122</v>
      </c>
      <c r="O26" s="33"/>
      <c r="P26" s="33"/>
    </row>
    <row r="27" spans="1:16" ht="16.5" x14ac:dyDescent="0.2">
      <c r="A27" s="25" t="s">
        <v>24</v>
      </c>
      <c r="B27" s="29" t="s">
        <v>123</v>
      </c>
      <c r="C27" s="25" t="s">
        <v>124</v>
      </c>
      <c r="D27" s="25" t="s">
        <v>125</v>
      </c>
      <c r="E27" s="30" t="s">
        <v>125</v>
      </c>
      <c r="F27" s="25" t="s">
        <v>29</v>
      </c>
      <c r="G27" s="31"/>
      <c r="H27" s="31"/>
      <c r="I27" s="25" t="s">
        <v>30</v>
      </c>
      <c r="J27" s="25" t="s">
        <v>31</v>
      </c>
      <c r="K27" s="25"/>
      <c r="L27" s="25" t="s">
        <v>68</v>
      </c>
      <c r="M27" s="25" t="s">
        <v>126</v>
      </c>
      <c r="N27" s="25" t="s">
        <v>127</v>
      </c>
      <c r="O27" s="33"/>
      <c r="P27" s="32" t="s">
        <v>36</v>
      </c>
    </row>
    <row r="28" spans="1:16" ht="16.5" x14ac:dyDescent="0.2">
      <c r="A28" s="25" t="s">
        <v>24</v>
      </c>
      <c r="B28" s="29" t="s">
        <v>128</v>
      </c>
      <c r="C28" s="25" t="s">
        <v>129</v>
      </c>
      <c r="D28" s="25" t="s">
        <v>82</v>
      </c>
      <c r="E28" s="30">
        <v>18588403994</v>
      </c>
      <c r="F28" s="25" t="s">
        <v>83</v>
      </c>
      <c r="G28" s="31"/>
      <c r="H28" s="31"/>
      <c r="I28" s="25" t="s">
        <v>30</v>
      </c>
      <c r="J28" s="25" t="s">
        <v>31</v>
      </c>
      <c r="K28" s="25"/>
      <c r="L28" s="25" t="s">
        <v>68</v>
      </c>
      <c r="M28" s="25" t="s">
        <v>84</v>
      </c>
      <c r="N28" s="25" t="s">
        <v>130</v>
      </c>
      <c r="O28" s="33"/>
      <c r="P28" s="33"/>
    </row>
    <row r="29" spans="1:16" ht="16.5" x14ac:dyDescent="0.2">
      <c r="A29" s="25" t="s">
        <v>24</v>
      </c>
      <c r="B29" s="29" t="s">
        <v>131</v>
      </c>
      <c r="C29" s="25" t="s">
        <v>132</v>
      </c>
      <c r="D29" s="25" t="s">
        <v>82</v>
      </c>
      <c r="E29" s="30">
        <v>18588403994</v>
      </c>
      <c r="F29" s="25" t="s">
        <v>83</v>
      </c>
      <c r="G29" s="31"/>
      <c r="H29" s="31"/>
      <c r="I29" s="25" t="s">
        <v>30</v>
      </c>
      <c r="J29" s="25" t="s">
        <v>31</v>
      </c>
      <c r="K29" s="25"/>
      <c r="L29" s="25" t="s">
        <v>68</v>
      </c>
      <c r="M29" s="25" t="s">
        <v>84</v>
      </c>
      <c r="N29" s="25" t="s">
        <v>133</v>
      </c>
      <c r="O29" s="33"/>
      <c r="P29" s="33"/>
    </row>
    <row r="30" spans="1:16" ht="33" x14ac:dyDescent="0.2">
      <c r="A30" s="25" t="s">
        <v>24</v>
      </c>
      <c r="B30" s="29" t="s">
        <v>134</v>
      </c>
      <c r="C30" s="25" t="s">
        <v>135</v>
      </c>
      <c r="D30" s="25" t="s">
        <v>136</v>
      </c>
      <c r="E30" s="30" t="s">
        <v>136</v>
      </c>
      <c r="F30" s="25" t="s">
        <v>29</v>
      </c>
      <c r="G30" s="31"/>
      <c r="H30" s="31"/>
      <c r="I30" s="25" t="s">
        <v>30</v>
      </c>
      <c r="J30" s="25" t="s">
        <v>31</v>
      </c>
      <c r="K30" s="25"/>
      <c r="L30" s="25" t="s">
        <v>68</v>
      </c>
      <c r="M30" s="25" t="s">
        <v>137</v>
      </c>
      <c r="N30" s="25" t="s">
        <v>138</v>
      </c>
      <c r="O30" s="33" t="s">
        <v>139</v>
      </c>
      <c r="P30" s="32" t="s">
        <v>36</v>
      </c>
    </row>
    <row r="31" spans="1:16" ht="16.5" x14ac:dyDescent="0.2">
      <c r="A31" s="25" t="s">
        <v>24</v>
      </c>
      <c r="B31" s="29" t="s">
        <v>140</v>
      </c>
      <c r="C31" s="25" t="s">
        <v>141</v>
      </c>
      <c r="D31" s="25" t="s">
        <v>136</v>
      </c>
      <c r="E31" s="30" t="s">
        <v>136</v>
      </c>
      <c r="F31" s="25" t="s">
        <v>29</v>
      </c>
      <c r="G31" s="31"/>
      <c r="H31" s="31"/>
      <c r="I31" s="25" t="s">
        <v>30</v>
      </c>
      <c r="J31" s="25" t="s">
        <v>31</v>
      </c>
      <c r="K31" s="25"/>
      <c r="L31" s="25" t="s">
        <v>68</v>
      </c>
      <c r="M31" s="25" t="s">
        <v>142</v>
      </c>
      <c r="N31" s="25" t="s">
        <v>143</v>
      </c>
      <c r="O31" s="33" t="s">
        <v>144</v>
      </c>
      <c r="P31" s="32" t="s">
        <v>36</v>
      </c>
    </row>
    <row r="32" spans="1:16" ht="33" x14ac:dyDescent="0.2">
      <c r="A32" s="25" t="s">
        <v>24</v>
      </c>
      <c r="B32" s="29" t="s">
        <v>145</v>
      </c>
      <c r="C32" s="25" t="s">
        <v>146</v>
      </c>
      <c r="D32" s="25" t="s">
        <v>147</v>
      </c>
      <c r="E32" s="30" t="s">
        <v>147</v>
      </c>
      <c r="F32" s="25" t="s">
        <v>29</v>
      </c>
      <c r="G32" s="31"/>
      <c r="H32" s="31"/>
      <c r="I32" s="25" t="s">
        <v>30</v>
      </c>
      <c r="J32" s="25" t="s">
        <v>31</v>
      </c>
      <c r="K32" s="25"/>
      <c r="L32" s="25" t="s">
        <v>68</v>
      </c>
      <c r="M32" s="25" t="s">
        <v>148</v>
      </c>
      <c r="N32" s="25" t="s">
        <v>149</v>
      </c>
      <c r="O32" s="33" t="s">
        <v>150</v>
      </c>
      <c r="P32" s="32" t="s">
        <v>36</v>
      </c>
    </row>
    <row r="33" spans="1:16" ht="16.5" x14ac:dyDescent="0.2">
      <c r="A33" s="25" t="s">
        <v>151</v>
      </c>
      <c r="B33" s="29" t="s">
        <v>152</v>
      </c>
      <c r="C33" s="25" t="s">
        <v>153</v>
      </c>
      <c r="D33" s="25" t="s">
        <v>154</v>
      </c>
      <c r="E33" s="30">
        <v>17792358820</v>
      </c>
      <c r="F33" s="25"/>
      <c r="G33" s="31">
        <v>45232</v>
      </c>
      <c r="H33" s="31">
        <v>45240</v>
      </c>
      <c r="I33" s="25" t="s">
        <v>30</v>
      </c>
      <c r="J33" s="25" t="s">
        <v>31</v>
      </c>
      <c r="K33" s="25" t="s">
        <v>155</v>
      </c>
      <c r="L33" s="25" t="s">
        <v>43</v>
      </c>
      <c r="M33" s="25" t="s">
        <v>84</v>
      </c>
      <c r="N33" s="25" t="s">
        <v>156</v>
      </c>
      <c r="O33" s="33"/>
      <c r="P33" s="33"/>
    </row>
    <row r="34" spans="1:16" ht="16.5" x14ac:dyDescent="0.2">
      <c r="A34" s="25" t="s">
        <v>151</v>
      </c>
      <c r="B34" s="29" t="s">
        <v>157</v>
      </c>
      <c r="C34" s="25" t="s">
        <v>158</v>
      </c>
      <c r="D34" s="25" t="s">
        <v>59</v>
      </c>
      <c r="E34" s="30">
        <v>15361571975</v>
      </c>
      <c r="F34" s="25" t="s">
        <v>41</v>
      </c>
      <c r="G34" s="31">
        <v>45234</v>
      </c>
      <c r="H34" s="31">
        <v>45237</v>
      </c>
      <c r="I34" s="25" t="s">
        <v>30</v>
      </c>
      <c r="J34" s="25" t="s">
        <v>31</v>
      </c>
      <c r="K34" s="25" t="s">
        <v>159</v>
      </c>
      <c r="L34" s="25" t="s">
        <v>43</v>
      </c>
      <c r="M34" s="25" t="s">
        <v>160</v>
      </c>
      <c r="N34" s="25" t="s">
        <v>161</v>
      </c>
      <c r="O34" s="33"/>
      <c r="P34" s="33"/>
    </row>
    <row r="35" spans="1:16" ht="16.5" x14ac:dyDescent="0.2">
      <c r="A35" s="25" t="s">
        <v>151</v>
      </c>
      <c r="B35" s="29" t="s">
        <v>162</v>
      </c>
      <c r="C35" s="25" t="s">
        <v>163</v>
      </c>
      <c r="D35" s="25" t="s">
        <v>164</v>
      </c>
      <c r="E35" s="30" t="s">
        <v>165</v>
      </c>
      <c r="F35" s="25"/>
      <c r="G35" s="31">
        <v>45237</v>
      </c>
      <c r="H35" s="31">
        <v>45244</v>
      </c>
      <c r="I35" s="25" t="s">
        <v>30</v>
      </c>
      <c r="J35" s="25" t="s">
        <v>31</v>
      </c>
      <c r="K35" s="25" t="s">
        <v>166</v>
      </c>
      <c r="L35" s="25" t="s">
        <v>43</v>
      </c>
      <c r="M35" s="25"/>
      <c r="N35" s="25" t="s">
        <v>167</v>
      </c>
      <c r="O35" s="33"/>
      <c r="P35" s="33"/>
    </row>
    <row r="36" spans="1:16" ht="16.5" x14ac:dyDescent="0.2">
      <c r="A36" s="25" t="s">
        <v>151</v>
      </c>
      <c r="B36" s="29" t="s">
        <v>168</v>
      </c>
      <c r="C36" s="25" t="s">
        <v>169</v>
      </c>
      <c r="D36" s="25" t="s">
        <v>170</v>
      </c>
      <c r="E36" s="30" t="s">
        <v>171</v>
      </c>
      <c r="F36" s="25" t="s">
        <v>41</v>
      </c>
      <c r="G36" s="31">
        <v>45237</v>
      </c>
      <c r="H36" s="31">
        <v>45244</v>
      </c>
      <c r="I36" s="25" t="s">
        <v>30</v>
      </c>
      <c r="J36" s="25" t="s">
        <v>31</v>
      </c>
      <c r="K36" s="25" t="s">
        <v>166</v>
      </c>
      <c r="L36" s="25" t="s">
        <v>43</v>
      </c>
      <c r="M36" s="25" t="s">
        <v>62</v>
      </c>
      <c r="N36" s="25" t="s">
        <v>172</v>
      </c>
      <c r="O36" s="33"/>
      <c r="P36" s="33"/>
    </row>
    <row r="37" spans="1:16" ht="16.5" x14ac:dyDescent="0.2">
      <c r="A37" s="25" t="s">
        <v>151</v>
      </c>
      <c r="B37" s="29" t="s">
        <v>173</v>
      </c>
      <c r="C37" s="25" t="s">
        <v>174</v>
      </c>
      <c r="D37" s="25" t="s">
        <v>164</v>
      </c>
      <c r="E37" s="30" t="s">
        <v>165</v>
      </c>
      <c r="F37" s="25"/>
      <c r="G37" s="31">
        <v>45237</v>
      </c>
      <c r="H37" s="31">
        <v>45239</v>
      </c>
      <c r="I37" s="25" t="s">
        <v>30</v>
      </c>
      <c r="J37" s="25" t="s">
        <v>31</v>
      </c>
      <c r="K37" s="25" t="s">
        <v>175</v>
      </c>
      <c r="L37" s="25" t="s">
        <v>43</v>
      </c>
      <c r="M37" s="25" t="s">
        <v>148</v>
      </c>
      <c r="N37" s="25" t="s">
        <v>167</v>
      </c>
      <c r="O37" s="33"/>
      <c r="P37" s="33"/>
    </row>
    <row r="38" spans="1:16" ht="16.5" x14ac:dyDescent="0.2">
      <c r="A38" s="25" t="s">
        <v>151</v>
      </c>
      <c r="B38" s="29" t="s">
        <v>176</v>
      </c>
      <c r="C38" s="25" t="s">
        <v>177</v>
      </c>
      <c r="D38" s="25" t="s">
        <v>178</v>
      </c>
      <c r="E38" s="30">
        <v>18610915127</v>
      </c>
      <c r="F38" s="25" t="s">
        <v>179</v>
      </c>
      <c r="G38" s="31">
        <v>45237</v>
      </c>
      <c r="H38" s="31">
        <v>45244</v>
      </c>
      <c r="I38" s="25" t="s">
        <v>30</v>
      </c>
      <c r="J38" s="25" t="s">
        <v>31</v>
      </c>
      <c r="K38" s="25" t="s">
        <v>166</v>
      </c>
      <c r="L38" s="25" t="s">
        <v>43</v>
      </c>
      <c r="M38" s="25" t="s">
        <v>180</v>
      </c>
      <c r="N38" s="25" t="s">
        <v>181</v>
      </c>
      <c r="O38" s="33"/>
      <c r="P38" s="33"/>
    </row>
    <row r="39" spans="1:16" ht="16.5" x14ac:dyDescent="0.2">
      <c r="A39" s="25" t="s">
        <v>182</v>
      </c>
      <c r="B39" s="29" t="s">
        <v>183</v>
      </c>
      <c r="C39" s="25" t="s">
        <v>184</v>
      </c>
      <c r="D39" s="25" t="s">
        <v>185</v>
      </c>
      <c r="E39" s="30">
        <v>17792298560</v>
      </c>
      <c r="F39" s="25"/>
      <c r="G39" s="31">
        <v>45243</v>
      </c>
      <c r="H39" s="31">
        <v>45247</v>
      </c>
      <c r="I39" s="25" t="s">
        <v>30</v>
      </c>
      <c r="J39" s="25" t="s">
        <v>31</v>
      </c>
      <c r="K39" s="25" t="s">
        <v>186</v>
      </c>
      <c r="L39" s="25" t="s">
        <v>43</v>
      </c>
      <c r="M39" s="25" t="s">
        <v>187</v>
      </c>
      <c r="N39" s="25" t="s">
        <v>188</v>
      </c>
      <c r="O39" s="33"/>
      <c r="P39" s="33"/>
    </row>
    <row r="40" spans="1:16" ht="16.5" x14ac:dyDescent="0.2">
      <c r="A40" s="25" t="s">
        <v>182</v>
      </c>
      <c r="B40" s="29" t="s">
        <v>189</v>
      </c>
      <c r="C40" s="25" t="s">
        <v>190</v>
      </c>
      <c r="D40" s="25" t="s">
        <v>191</v>
      </c>
      <c r="E40" s="30">
        <v>13466585422</v>
      </c>
      <c r="F40" s="25"/>
      <c r="G40" s="31">
        <v>45244</v>
      </c>
      <c r="H40" s="31">
        <v>45245</v>
      </c>
      <c r="I40" s="25" t="s">
        <v>30</v>
      </c>
      <c r="J40" s="25" t="s">
        <v>31</v>
      </c>
      <c r="K40" s="25" t="s">
        <v>192</v>
      </c>
      <c r="L40" s="25" t="s">
        <v>43</v>
      </c>
      <c r="M40" s="25" t="s">
        <v>180</v>
      </c>
      <c r="N40" s="25" t="s">
        <v>193</v>
      </c>
      <c r="O40" s="33"/>
      <c r="P40" s="33"/>
    </row>
    <row r="41" spans="1:16" ht="16.5" x14ac:dyDescent="0.2">
      <c r="A41" s="25" t="s">
        <v>194</v>
      </c>
      <c r="B41" s="29" t="s">
        <v>195</v>
      </c>
      <c r="C41" s="25" t="s">
        <v>196</v>
      </c>
      <c r="D41" s="25" t="s">
        <v>178</v>
      </c>
      <c r="E41" s="30">
        <v>18610915127</v>
      </c>
      <c r="F41" s="25" t="s">
        <v>179</v>
      </c>
      <c r="G41" s="31">
        <v>45253</v>
      </c>
      <c r="H41" s="31">
        <v>45253</v>
      </c>
      <c r="I41" s="25" t="s">
        <v>30</v>
      </c>
      <c r="J41" s="25" t="s">
        <v>31</v>
      </c>
      <c r="K41" s="25" t="s">
        <v>197</v>
      </c>
      <c r="L41" s="25" t="s">
        <v>43</v>
      </c>
      <c r="M41" s="25" t="s">
        <v>198</v>
      </c>
      <c r="N41" s="25" t="s">
        <v>199</v>
      </c>
      <c r="O41" s="33"/>
      <c r="P41" s="33"/>
    </row>
    <row r="42" spans="1:16" ht="16.5" x14ac:dyDescent="0.2">
      <c r="A42" s="25" t="s">
        <v>200</v>
      </c>
      <c r="B42" s="29" t="s">
        <v>201</v>
      </c>
      <c r="C42" s="25" t="s">
        <v>202</v>
      </c>
      <c r="D42" s="25" t="s">
        <v>203</v>
      </c>
      <c r="E42" s="30" t="s">
        <v>203</v>
      </c>
      <c r="F42" s="25" t="s">
        <v>29</v>
      </c>
      <c r="G42" s="31"/>
      <c r="H42" s="31"/>
      <c r="I42" s="25" t="s">
        <v>30</v>
      </c>
      <c r="J42" s="25" t="s">
        <v>31</v>
      </c>
      <c r="K42" s="25"/>
      <c r="L42" s="25" t="s">
        <v>61</v>
      </c>
      <c r="M42" s="25" t="s">
        <v>204</v>
      </c>
      <c r="N42" s="25" t="s">
        <v>205</v>
      </c>
      <c r="O42" s="33"/>
      <c r="P42" s="32" t="s">
        <v>36</v>
      </c>
    </row>
    <row r="43" spans="1:16" ht="16.5" x14ac:dyDescent="0.2">
      <c r="A43" s="25"/>
      <c r="B43" s="29"/>
      <c r="C43" s="25"/>
      <c r="D43" s="25"/>
      <c r="E43" s="30"/>
      <c r="F43" s="25"/>
      <c r="G43" s="31"/>
      <c r="H43" s="31"/>
      <c r="I43" s="25"/>
      <c r="J43" s="25"/>
      <c r="K43" s="25"/>
      <c r="L43" s="25"/>
      <c r="M43" s="25"/>
      <c r="N43" s="25"/>
      <c r="O43" s="25"/>
      <c r="P43" s="25"/>
    </row>
    <row r="44" spans="1:16" ht="16.5" x14ac:dyDescent="0.2">
      <c r="A44" s="25"/>
      <c r="B44" s="25"/>
      <c r="C44" s="25"/>
      <c r="D44" s="25"/>
      <c r="E44" s="30"/>
      <c r="F44" s="28"/>
      <c r="G44" s="34"/>
      <c r="H44" s="28"/>
      <c r="I44" s="25"/>
      <c r="J44" s="25"/>
      <c r="K44" s="25"/>
      <c r="L44" s="25"/>
      <c r="M44" s="25"/>
      <c r="N44" s="25"/>
      <c r="O44" s="25"/>
      <c r="P44" s="25"/>
    </row>
    <row r="45" spans="1:16" ht="16.5" x14ac:dyDescent="0.2">
      <c r="A45" s="35" t="s">
        <v>206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7"/>
      <c r="O45" s="25"/>
      <c r="P45" s="25"/>
    </row>
    <row r="46" spans="1:16" ht="16.5" x14ac:dyDescent="0.2">
      <c r="A46" s="25"/>
      <c r="B46" s="25"/>
      <c r="C46" s="25"/>
      <c r="D46" s="25"/>
      <c r="E46" s="38"/>
      <c r="F46" s="28"/>
      <c r="G46" s="28"/>
      <c r="H46" s="25"/>
      <c r="I46" s="25"/>
      <c r="J46" s="25"/>
      <c r="K46" s="25"/>
      <c r="L46" s="25"/>
      <c r="M46" s="25"/>
      <c r="N46" s="25"/>
      <c r="O46" s="25"/>
      <c r="P46" s="25"/>
    </row>
    <row r="47" spans="1:16" ht="16.5" x14ac:dyDescent="0.2">
      <c r="A47" s="39" t="s">
        <v>207</v>
      </c>
      <c r="B47" s="28"/>
      <c r="C47" s="28"/>
      <c r="D47" s="28"/>
      <c r="E47" s="38"/>
      <c r="F47" s="28"/>
      <c r="G47" s="28"/>
      <c r="H47" s="28"/>
      <c r="I47" s="28"/>
      <c r="J47" s="28"/>
      <c r="K47" s="28"/>
      <c r="L47" s="28"/>
      <c r="M47" s="28"/>
      <c r="N47" s="28"/>
      <c r="O47" s="25"/>
      <c r="P47" s="25"/>
    </row>
    <row r="48" spans="1:16" ht="16.5" x14ac:dyDescent="0.2">
      <c r="A48" s="28" t="s">
        <v>208</v>
      </c>
      <c r="B48" s="28"/>
      <c r="C48" s="28"/>
      <c r="D48" s="28"/>
      <c r="E48" s="38"/>
      <c r="F48" s="28"/>
      <c r="G48" s="28"/>
      <c r="H48" s="28"/>
      <c r="I48" s="28"/>
      <c r="J48" s="28"/>
      <c r="K48" s="28"/>
      <c r="L48" s="28"/>
      <c r="M48" s="28"/>
      <c r="N48" s="28"/>
      <c r="O48" s="25"/>
      <c r="P48" s="25"/>
    </row>
    <row r="49" spans="1:16" ht="16.5" x14ac:dyDescent="0.2">
      <c r="A49" s="40" t="s">
        <v>209</v>
      </c>
      <c r="B49" s="41"/>
      <c r="C49" s="42"/>
      <c r="D49" s="43" t="s">
        <v>210</v>
      </c>
      <c r="E49" s="44"/>
      <c r="F49" s="43"/>
      <c r="G49" s="28"/>
      <c r="H49" s="28"/>
      <c r="I49" s="43"/>
      <c r="J49" s="43"/>
      <c r="K49" s="43"/>
      <c r="L49" s="43"/>
      <c r="M49" s="43"/>
      <c r="N49" s="43"/>
      <c r="O49" s="25"/>
      <c r="P49" s="25"/>
    </row>
    <row r="50" spans="1:16" ht="16.5" x14ac:dyDescent="0.2">
      <c r="A50" s="45" t="s">
        <v>24</v>
      </c>
      <c r="B50" s="41"/>
      <c r="C50" s="42"/>
      <c r="D50" s="43"/>
      <c r="E50" s="44"/>
      <c r="F50" s="43"/>
      <c r="G50" s="28"/>
      <c r="H50" s="28"/>
      <c r="I50" s="43"/>
      <c r="J50" s="43"/>
      <c r="K50" s="43"/>
      <c r="L50" s="43"/>
      <c r="M50" s="43"/>
      <c r="N50" s="43"/>
      <c r="O50" s="25"/>
      <c r="P50" s="25"/>
    </row>
    <row r="51" spans="1:16" ht="16.5" x14ac:dyDescent="0.2">
      <c r="A51" s="46" t="s">
        <v>211</v>
      </c>
      <c r="B51" s="41"/>
      <c r="C51" s="42"/>
      <c r="D51" s="43"/>
      <c r="E51" s="44"/>
      <c r="F51" s="43"/>
      <c r="G51" s="28"/>
      <c r="H51" s="28"/>
      <c r="I51" s="43"/>
      <c r="J51" s="43"/>
      <c r="K51" s="43"/>
      <c r="L51" s="43"/>
      <c r="M51" s="43"/>
      <c r="N51" s="43"/>
      <c r="O51" s="25"/>
      <c r="P51" s="25"/>
    </row>
    <row r="52" spans="1:16" ht="16.5" x14ac:dyDescent="0.2">
      <c r="A52" s="46" t="s">
        <v>212</v>
      </c>
      <c r="B52" s="41"/>
      <c r="C52" s="42"/>
      <c r="D52" s="43"/>
      <c r="E52" s="44"/>
      <c r="F52" s="43"/>
      <c r="G52" s="28"/>
      <c r="H52" s="28"/>
      <c r="I52" s="43"/>
      <c r="J52" s="43"/>
      <c r="K52" s="43"/>
      <c r="L52" s="43"/>
      <c r="M52" s="43"/>
      <c r="N52" s="43"/>
      <c r="O52" s="25"/>
      <c r="P52" s="25"/>
    </row>
    <row r="53" spans="1:16" ht="16.5" x14ac:dyDescent="0.2">
      <c r="A53" s="46" t="s">
        <v>213</v>
      </c>
      <c r="B53" s="41"/>
      <c r="C53" s="42"/>
      <c r="D53" s="43"/>
      <c r="E53" s="44"/>
      <c r="F53" s="43"/>
      <c r="G53" s="28"/>
      <c r="H53" s="28"/>
      <c r="I53" s="43"/>
      <c r="J53" s="43"/>
      <c r="K53" s="43"/>
      <c r="L53" s="43"/>
      <c r="M53" s="43"/>
      <c r="N53" s="43"/>
      <c r="O53" s="25"/>
      <c r="P53" s="25"/>
    </row>
    <row r="54" spans="1:16" ht="16.5" x14ac:dyDescent="0.2">
      <c r="A54" s="46" t="s">
        <v>214</v>
      </c>
      <c r="B54" s="41"/>
      <c r="C54" s="42"/>
      <c r="D54" s="43"/>
      <c r="E54" s="44"/>
      <c r="F54" s="43"/>
      <c r="G54" s="28"/>
      <c r="H54" s="28"/>
      <c r="I54" s="43"/>
      <c r="J54" s="43"/>
      <c r="K54" s="43"/>
      <c r="L54" s="43"/>
      <c r="M54" s="43"/>
      <c r="N54" s="43"/>
      <c r="O54" s="25"/>
      <c r="P54" s="25"/>
    </row>
    <row r="55" spans="1:16" ht="16.5" x14ac:dyDescent="0.2">
      <c r="A55" s="46" t="s">
        <v>215</v>
      </c>
      <c r="B55" s="41"/>
      <c r="C55" s="42"/>
      <c r="D55" s="43"/>
      <c r="E55" s="44"/>
      <c r="F55" s="43"/>
      <c r="G55" s="28"/>
      <c r="H55" s="28"/>
      <c r="I55" s="43"/>
      <c r="J55" s="43"/>
      <c r="K55" s="43"/>
      <c r="L55" s="43"/>
      <c r="M55" s="43"/>
      <c r="N55" s="43"/>
      <c r="O55" s="25"/>
      <c r="P55" s="25"/>
    </row>
    <row r="56" spans="1:16" ht="16.5" x14ac:dyDescent="0.2">
      <c r="A56" s="46" t="s">
        <v>216</v>
      </c>
      <c r="B56" s="41"/>
      <c r="C56" s="42"/>
      <c r="D56" s="43"/>
      <c r="E56" s="44"/>
      <c r="F56" s="43"/>
      <c r="G56" s="28"/>
      <c r="H56" s="28"/>
      <c r="I56" s="43"/>
      <c r="J56" s="43"/>
      <c r="K56" s="43"/>
      <c r="L56" s="43"/>
      <c r="M56" s="43"/>
      <c r="N56" s="43"/>
      <c r="O56" s="25"/>
      <c r="P56" s="25"/>
    </row>
    <row r="57" spans="1:16" ht="16.5" x14ac:dyDescent="0.2">
      <c r="A57" s="46" t="s">
        <v>217</v>
      </c>
      <c r="B57" s="41"/>
      <c r="C57" s="42"/>
      <c r="D57" s="43"/>
      <c r="E57" s="44"/>
      <c r="F57" s="43"/>
      <c r="G57" s="28"/>
      <c r="H57" s="28"/>
      <c r="I57" s="43"/>
      <c r="J57" s="43"/>
      <c r="K57" s="43"/>
      <c r="L57" s="43"/>
      <c r="M57" s="43"/>
      <c r="N57" s="43"/>
      <c r="O57" s="25"/>
      <c r="P57" s="25"/>
    </row>
    <row r="58" spans="1:16" ht="16.5" x14ac:dyDescent="0.2">
      <c r="A58" s="47"/>
      <c r="B58" s="48"/>
      <c r="C58" s="49"/>
      <c r="D58" s="43"/>
      <c r="E58" s="44"/>
      <c r="F58" s="43"/>
      <c r="G58" s="43"/>
      <c r="H58" s="43"/>
      <c r="I58" s="43"/>
      <c r="J58" s="43"/>
      <c r="K58" s="43"/>
      <c r="L58" s="43"/>
      <c r="M58" s="43"/>
      <c r="N58" s="43"/>
      <c r="O58" s="25"/>
      <c r="P58" s="25"/>
    </row>
    <row r="59" spans="1:16" ht="16.5" x14ac:dyDescent="0.2">
      <c r="A59" s="44" t="s">
        <v>218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5"/>
      <c r="P59" s="25"/>
    </row>
    <row r="60" spans="1:16" ht="16.5" x14ac:dyDescent="0.2">
      <c r="A60" s="43" t="s">
        <v>219</v>
      </c>
      <c r="B60" s="43" t="s">
        <v>220</v>
      </c>
      <c r="C60" s="43" t="s">
        <v>221</v>
      </c>
      <c r="D60" s="43"/>
      <c r="E60" s="44"/>
      <c r="F60" s="43"/>
      <c r="G60" s="43"/>
      <c r="H60" s="43"/>
      <c r="I60" s="43"/>
      <c r="J60" s="43"/>
      <c r="K60" s="43"/>
      <c r="L60" s="43"/>
      <c r="M60" s="43"/>
      <c r="N60" s="43"/>
      <c r="O60" s="25"/>
      <c r="P60" s="25"/>
    </row>
    <row r="61" spans="1:16" ht="16.5" x14ac:dyDescent="0.2">
      <c r="A61" s="43" t="s">
        <v>222</v>
      </c>
      <c r="B61" s="43"/>
      <c r="C61" s="43"/>
      <c r="D61" s="43"/>
      <c r="E61" s="44"/>
      <c r="F61" s="43"/>
      <c r="G61" s="43"/>
      <c r="H61" s="43"/>
      <c r="I61" s="43"/>
      <c r="J61" s="43"/>
      <c r="K61" s="43"/>
      <c r="L61" s="43"/>
      <c r="M61" s="43"/>
      <c r="N61" s="43"/>
      <c r="O61" s="25"/>
      <c r="P61" s="25"/>
    </row>
    <row r="62" spans="1:16" ht="16.5" x14ac:dyDescent="0.2">
      <c r="A62" s="43"/>
      <c r="B62" s="43"/>
      <c r="C62" s="43"/>
      <c r="D62" s="43"/>
      <c r="E62" s="44"/>
      <c r="F62" s="43"/>
      <c r="G62" s="43"/>
      <c r="H62" s="43"/>
      <c r="I62" s="43"/>
      <c r="J62" s="43"/>
      <c r="K62" s="43"/>
      <c r="L62" s="43"/>
      <c r="M62" s="43"/>
      <c r="N62" s="43"/>
      <c r="O62" s="25"/>
      <c r="P62" s="25"/>
    </row>
    <row r="63" spans="1:16" ht="16.5" x14ac:dyDescent="0.2">
      <c r="A63" s="44" t="s">
        <v>223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5"/>
      <c r="P63" s="25"/>
    </row>
    <row r="64" spans="1:16" ht="16.5" x14ac:dyDescent="0.2">
      <c r="A64" s="43" t="s">
        <v>224</v>
      </c>
      <c r="B64" s="43"/>
      <c r="C64" s="43"/>
      <c r="D64" s="43"/>
      <c r="E64" s="44"/>
      <c r="F64" s="43"/>
      <c r="G64" s="43"/>
      <c r="H64" s="43"/>
      <c r="I64" s="43"/>
      <c r="J64" s="43"/>
      <c r="K64" s="43"/>
      <c r="L64" s="43"/>
      <c r="M64" s="43"/>
      <c r="N64" s="43"/>
      <c r="O64" s="25"/>
      <c r="P64" s="25"/>
    </row>
    <row r="65" spans="1:16" ht="16.5" x14ac:dyDescent="0.2">
      <c r="A65" s="43"/>
      <c r="B65" s="43"/>
      <c r="C65" s="43"/>
      <c r="D65" s="43"/>
      <c r="E65" s="44"/>
      <c r="F65" s="43"/>
      <c r="G65" s="43"/>
      <c r="H65" s="43"/>
      <c r="I65" s="43"/>
      <c r="J65" s="43"/>
      <c r="K65" s="43"/>
      <c r="L65" s="43"/>
      <c r="M65" s="43"/>
      <c r="N65" s="43"/>
      <c r="O65" s="25"/>
      <c r="P65" s="25"/>
    </row>
    <row r="66" spans="1:16" ht="16.5" x14ac:dyDescent="0.2">
      <c r="A66" s="44" t="s">
        <v>225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5"/>
      <c r="P66" s="25"/>
    </row>
    <row r="67" spans="1:16" ht="16.5" x14ac:dyDescent="0.2">
      <c r="A67" s="43" t="s">
        <v>226</v>
      </c>
      <c r="B67" s="43" t="s">
        <v>227</v>
      </c>
      <c r="C67" s="43" t="s">
        <v>228</v>
      </c>
      <c r="D67" s="43" t="s">
        <v>229</v>
      </c>
      <c r="E67" s="44"/>
      <c r="F67" s="43"/>
      <c r="G67" s="43"/>
      <c r="H67" s="43"/>
      <c r="I67" s="43"/>
      <c r="J67" s="43"/>
      <c r="K67" s="43"/>
      <c r="L67" s="43"/>
      <c r="M67" s="43"/>
      <c r="N67" s="43"/>
      <c r="O67" s="25"/>
      <c r="P67" s="25"/>
    </row>
    <row r="68" spans="1:16" ht="16.5" x14ac:dyDescent="0.2">
      <c r="A68" s="45" t="s">
        <v>24</v>
      </c>
      <c r="B68" s="43">
        <v>98</v>
      </c>
      <c r="C68" s="43">
        <v>76</v>
      </c>
      <c r="D68" s="50">
        <f>76/B68</f>
        <v>0.77551020408163263</v>
      </c>
      <c r="E68" s="44"/>
      <c r="F68" s="43"/>
      <c r="G68" s="43"/>
      <c r="H68" s="43"/>
      <c r="I68" s="43"/>
      <c r="J68" s="43"/>
      <c r="K68" s="43"/>
      <c r="L68" s="43"/>
      <c r="M68" s="43"/>
      <c r="N68" s="43"/>
      <c r="O68" s="25"/>
      <c r="P68" s="25"/>
    </row>
    <row r="69" spans="1:16" ht="16.5" x14ac:dyDescent="0.2">
      <c r="A69" s="46" t="s">
        <v>211</v>
      </c>
      <c r="B69" s="43">
        <v>36</v>
      </c>
      <c r="C69" s="43">
        <v>32</v>
      </c>
      <c r="D69" s="50">
        <f>31/B69</f>
        <v>0.86111111111111116</v>
      </c>
      <c r="E69" s="44"/>
      <c r="F69" s="43"/>
      <c r="G69" s="43"/>
      <c r="H69" s="43"/>
      <c r="I69" s="43"/>
      <c r="J69" s="43"/>
      <c r="K69" s="43"/>
      <c r="L69" s="43"/>
      <c r="M69" s="43"/>
      <c r="N69" s="43"/>
      <c r="O69" s="25"/>
      <c r="P69" s="25"/>
    </row>
    <row r="70" spans="1:16" ht="16.5" x14ac:dyDescent="0.2">
      <c r="A70" s="46" t="s">
        <v>212</v>
      </c>
      <c r="B70" s="43">
        <v>75</v>
      </c>
      <c r="C70" s="43">
        <v>68</v>
      </c>
      <c r="D70" s="50">
        <f>20/B70</f>
        <v>0.26666666666666666</v>
      </c>
      <c r="E70" s="44"/>
      <c r="F70" s="43"/>
      <c r="G70" s="43"/>
      <c r="H70" s="43"/>
      <c r="I70" s="43"/>
      <c r="J70" s="43"/>
      <c r="K70" s="43"/>
      <c r="L70" s="43"/>
      <c r="M70" s="43"/>
      <c r="N70" s="43"/>
      <c r="O70" s="25"/>
      <c r="P70" s="25"/>
    </row>
    <row r="71" spans="1:16" ht="16.5" x14ac:dyDescent="0.2">
      <c r="A71" s="46" t="s">
        <v>213</v>
      </c>
      <c r="B71" s="43">
        <v>13</v>
      </c>
      <c r="C71" s="43">
        <v>11</v>
      </c>
      <c r="D71" s="50">
        <f>9/B71</f>
        <v>0.69230769230769229</v>
      </c>
      <c r="E71" s="44"/>
      <c r="F71" s="43"/>
      <c r="G71" s="43"/>
      <c r="H71" s="43"/>
      <c r="I71" s="43"/>
      <c r="J71" s="43"/>
      <c r="K71" s="43"/>
      <c r="L71" s="43"/>
      <c r="M71" s="43"/>
      <c r="N71" s="43"/>
      <c r="O71" s="25"/>
      <c r="P71" s="25"/>
    </row>
    <row r="72" spans="1:16" ht="16.5" x14ac:dyDescent="0.2">
      <c r="A72" s="46" t="s">
        <v>214</v>
      </c>
      <c r="B72" s="43">
        <v>21</v>
      </c>
      <c r="C72" s="43">
        <v>20</v>
      </c>
      <c r="D72" s="50">
        <f>3/B72</f>
        <v>0.14285714285714285</v>
      </c>
      <c r="E72" s="44"/>
      <c r="F72" s="43"/>
      <c r="G72" s="43"/>
      <c r="H72" s="43"/>
      <c r="I72" s="43"/>
      <c r="J72" s="43"/>
      <c r="K72" s="43"/>
      <c r="L72" s="43"/>
      <c r="M72" s="43"/>
      <c r="N72" s="43"/>
      <c r="O72" s="25"/>
      <c r="P72" s="25"/>
    </row>
    <row r="73" spans="1:16" ht="16.5" x14ac:dyDescent="0.2">
      <c r="A73" s="46" t="s">
        <v>215</v>
      </c>
      <c r="B73" s="43">
        <v>2</v>
      </c>
      <c r="C73" s="43">
        <v>1</v>
      </c>
      <c r="D73" s="50"/>
      <c r="E73" s="44"/>
      <c r="F73" s="43"/>
      <c r="G73" s="43"/>
      <c r="H73" s="43"/>
      <c r="I73" s="43"/>
      <c r="J73" s="43"/>
      <c r="K73" s="43"/>
      <c r="L73" s="43"/>
      <c r="M73" s="43"/>
      <c r="N73" s="43"/>
      <c r="O73" s="25"/>
      <c r="P73" s="25"/>
    </row>
    <row r="74" spans="1:16" ht="16.5" x14ac:dyDescent="0.2">
      <c r="A74" s="43"/>
      <c r="B74" s="43"/>
      <c r="C74" s="43"/>
      <c r="D74" s="43"/>
      <c r="E74" s="44"/>
      <c r="F74" s="43"/>
      <c r="G74" s="43"/>
      <c r="H74" s="43"/>
      <c r="I74" s="43"/>
      <c r="J74" s="43"/>
      <c r="K74" s="43"/>
      <c r="L74" s="43"/>
      <c r="M74" s="43"/>
      <c r="N74" s="43"/>
      <c r="O74" s="25"/>
      <c r="P74" s="25"/>
    </row>
  </sheetData>
  <mergeCells count="10">
    <mergeCell ref="A58:C58"/>
    <mergeCell ref="A1:P1"/>
    <mergeCell ref="A2:P2"/>
    <mergeCell ref="A4:P4"/>
    <mergeCell ref="B5:C5"/>
    <mergeCell ref="E5:F5"/>
    <mergeCell ref="G5:H5"/>
    <mergeCell ref="I5:K5"/>
    <mergeCell ref="L5:M5"/>
    <mergeCell ref="N5:P5"/>
  </mergeCells>
  <phoneticPr fontId="2" type="noConversion"/>
  <conditionalFormatting sqref="C10:D10">
    <cfRule type="duplicateValues" dxfId="17" priority="18"/>
  </conditionalFormatting>
  <conditionalFormatting sqref="E10">
    <cfRule type="duplicateValues" dxfId="16" priority="17"/>
  </conditionalFormatting>
  <conditionalFormatting sqref="P7 P42 P30:P32">
    <cfRule type="containsText" dxfId="15" priority="14" operator="containsText" text="延期">
      <formula>NOT(ISERROR(SEARCH("延期",P7)))</formula>
    </cfRule>
    <cfRule type="containsText" dxfId="14" priority="15" operator="containsText" text="正常">
      <formula>NOT(ISERROR(SEARCH("正常",P7)))</formula>
    </cfRule>
    <cfRule type="containsText" dxfId="13" priority="16" operator="containsText" text="预警">
      <formula>NOT(ISERROR(SEARCH("预警",P7)))</formula>
    </cfRule>
  </conditionalFormatting>
  <conditionalFormatting sqref="P7 P42 P30:P32">
    <cfRule type="containsText" dxfId="12" priority="9" operator="containsText" text="高风险">
      <formula>NOT(ISERROR(SEARCH("高风险",P7)))</formula>
    </cfRule>
    <cfRule type="containsText" dxfId="11" priority="10" operator="containsText" text="低风险">
      <formula>NOT(ISERROR(SEARCH("低风险",P7)))</formula>
    </cfRule>
    <cfRule type="cellIs" dxfId="10" priority="11" operator="equal">
      <formula>"▲-低风险"</formula>
    </cfRule>
    <cfRule type="cellIs" dxfId="9" priority="12" operator="equal">
      <formula>"▲-低风险"</formula>
    </cfRule>
    <cfRule type="cellIs" dxfId="8" priority="13" operator="equal">
      <formula>"低风险"</formula>
    </cfRule>
  </conditionalFormatting>
  <conditionalFormatting sqref="P27">
    <cfRule type="containsText" dxfId="7" priority="6" operator="containsText" text="延期">
      <formula>NOT(ISERROR(SEARCH("延期",P27)))</formula>
    </cfRule>
    <cfRule type="containsText" dxfId="6" priority="7" operator="containsText" text="正常">
      <formula>NOT(ISERROR(SEARCH("正常",P27)))</formula>
    </cfRule>
    <cfRule type="containsText" dxfId="5" priority="8" operator="containsText" text="预警">
      <formula>NOT(ISERROR(SEARCH("预警",P27)))</formula>
    </cfRule>
  </conditionalFormatting>
  <conditionalFormatting sqref="P27">
    <cfRule type="containsText" dxfId="4" priority="1" operator="containsText" text="高风险">
      <formula>NOT(ISERROR(SEARCH("高风险",P27)))</formula>
    </cfRule>
    <cfRule type="containsText" dxfId="3" priority="2" operator="containsText" text="低风险">
      <formula>NOT(ISERROR(SEARCH("低风险",P27)))</formula>
    </cfRule>
    <cfRule type="cellIs" dxfId="2" priority="3" operator="equal">
      <formula>"▲-低风险"</formula>
    </cfRule>
    <cfRule type="cellIs" dxfId="1" priority="4" operator="equal">
      <formula>"▲-低风险"</formula>
    </cfRule>
    <cfRule type="cellIs" dxfId="0" priority="5" operator="equal">
      <formula>"低风险"</formula>
    </cfRule>
  </conditionalFormatting>
  <dataValidations count="1">
    <dataValidation type="list" sqref="P27 P7 P30:P32 P42" xr:uid="{378E08C4-D899-410B-B5AB-9F9A81505E49}">
      <formula1>" ,▲-低风险,■-高风险"</formula1>
    </dataValidation>
  </dataValidations>
  <hyperlinks>
    <hyperlink ref="A45" r:id="rId1" xr:uid="{1B8969DC-229F-4287-9342-BB89A0EE61F8}"/>
    <hyperlink ref="B8" r:id="rId2" xr:uid="{7FC33585-9B2D-41A0-80D1-C4F92D57AD2F}"/>
    <hyperlink ref="B9" r:id="rId3" xr:uid="{BBB996E1-CD5F-4B17-8538-0F20FA4BAE61}"/>
    <hyperlink ref="B10" r:id="rId4" xr:uid="{947E0963-11B5-4660-AB24-7D7A5075EE5A}"/>
    <hyperlink ref="B11" r:id="rId5" xr:uid="{A14EC2DD-BE05-4885-A071-BF8102FA4B9B}"/>
    <hyperlink ref="B7" r:id="rId6" xr:uid="{E10BD18C-E5D9-48AF-A080-F015F41D17F6}"/>
    <hyperlink ref="B12" r:id="rId7" xr:uid="{7A707BBC-C909-4FA1-B077-0F72222B04DB}"/>
    <hyperlink ref="B13" r:id="rId8" xr:uid="{0FE92F53-5779-4F1C-89F0-59AB0EF5568C}"/>
    <hyperlink ref="B14" r:id="rId9" xr:uid="{DFFE64E0-3244-4F05-9EC9-3DDFADC419D0}"/>
    <hyperlink ref="B15" r:id="rId10" xr:uid="{DD63F582-1DBE-4585-9660-9D4138C7E19A}"/>
    <hyperlink ref="B16" r:id="rId11" xr:uid="{2AC670A6-202D-4444-80F7-FE57396F71FF}"/>
    <hyperlink ref="B17" r:id="rId12" xr:uid="{B0071685-CCAC-4B94-8B68-D4FE0E1AA51C}"/>
    <hyperlink ref="B18" r:id="rId13" xr:uid="{D4BCF8CC-6FF1-437F-B462-1521D383A7CE}"/>
    <hyperlink ref="B19" r:id="rId14" xr:uid="{377B3518-D150-4C5F-B65C-54104013D23D}"/>
    <hyperlink ref="B20" r:id="rId15" xr:uid="{278537DC-C047-4448-94A1-E2C098E33EFA}"/>
    <hyperlink ref="B21" r:id="rId16" xr:uid="{4A4D0B9A-02DF-44FA-9C41-143484B079A6}"/>
    <hyperlink ref="B22" r:id="rId17" xr:uid="{11477ADE-9DFA-4899-8455-32205FE1959C}"/>
    <hyperlink ref="B23" r:id="rId18" xr:uid="{E3F04E02-1D5A-4677-B39C-82F846B43618}"/>
    <hyperlink ref="B24" r:id="rId19" xr:uid="{2CEECB44-C6E7-4A69-A1B1-CE333084D55A}"/>
    <hyperlink ref="B25" r:id="rId20" xr:uid="{DD060C00-C330-4FF6-8CA5-BBF962960F99}"/>
    <hyperlink ref="B26" r:id="rId21" xr:uid="{02B280C1-91A2-449D-8FC3-E79DFC68DBE7}"/>
    <hyperlink ref="B27" r:id="rId22" xr:uid="{04B2C8F8-D927-4692-AE08-A50E5A217D2E}"/>
    <hyperlink ref="B28" r:id="rId23" xr:uid="{8C539FEE-D07B-4B2F-AE31-D590A1EA9519}"/>
    <hyperlink ref="B29" r:id="rId24" xr:uid="{3C9AB048-804E-49DA-8CC7-5F5FA1F712E2}"/>
    <hyperlink ref="B30" r:id="rId25" xr:uid="{B4B625E0-4869-4D56-B810-DAA6EE05E30C}"/>
    <hyperlink ref="B31" r:id="rId26" xr:uid="{8C4FB42B-5BFC-4E9C-B668-4FBE8CA1B0B1}"/>
    <hyperlink ref="B32" r:id="rId27" xr:uid="{A9ADE8B7-88AA-4BB2-8F32-BC3E2DB86290}"/>
    <hyperlink ref="B33" r:id="rId28" xr:uid="{A94FCB07-F75B-4861-BAEC-B85A26AD3541}"/>
    <hyperlink ref="B34" r:id="rId29" xr:uid="{1202BD62-AB4F-4820-83B4-7B5800233E1B}"/>
    <hyperlink ref="B35" r:id="rId30" xr:uid="{7DB85337-8E31-468A-B223-AAE556C07E5A}"/>
    <hyperlink ref="B36" r:id="rId31" xr:uid="{0600AB47-7890-4F3B-BB5B-3FF03A50B3EB}"/>
    <hyperlink ref="B37" r:id="rId32" xr:uid="{4BFCF56B-915E-403F-8D64-43BA1EED2A1C}"/>
    <hyperlink ref="B38" r:id="rId33" xr:uid="{D1CBAC67-308D-47BF-BF64-A4FBA4586D35}"/>
    <hyperlink ref="B39" r:id="rId34" xr:uid="{DB146666-69A8-4279-8F89-404DF1F17889}"/>
    <hyperlink ref="B40" r:id="rId35" xr:uid="{9D09E3E2-2070-47B1-9A3B-217074B20623}"/>
    <hyperlink ref="B41" r:id="rId36" xr:uid="{E952ED43-403E-4AB6-AD83-D86A83CE4B39}"/>
    <hyperlink ref="B42" r:id="rId37" xr:uid="{09E0CAC2-2492-45BD-BB02-0C3B0513EF84}"/>
  </hyperlinks>
  <pageMargins left="0.7" right="0.7" top="0.75" bottom="0.75" header="0.3" footer="0.3"/>
  <pageSetup paperSize="9" orientation="portrait"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1126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jixiaohui</dc:creator>
  <cp:lastModifiedBy>jixiaohui</cp:lastModifiedBy>
  <dcterms:created xsi:type="dcterms:W3CDTF">2023-11-27T13:10:29Z</dcterms:created>
  <dcterms:modified xsi:type="dcterms:W3CDTF">2023-11-27T13:14:23Z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adonly">
    <vt:lpwstr/>
  </property>
  <property fmtid="{D5CDD505-2E9C-101B-9397-08002B2CF9AE}" pid="3" name="_change">
    <vt:lpwstr/>
  </property>
  <property fmtid="{D5CDD505-2E9C-101B-9397-08002B2CF9AE}" pid="4" name="_full-control">
    <vt:lpwstr/>
  </property>
  <property fmtid="{D5CDD505-2E9C-101B-9397-08002B2CF9AE}" pid="5" name="sflag">
    <vt:lpwstr>1701089482</vt:lpwstr>
  </property>
</Properties>
</file>